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el\Dropbox\ТРУБ\Наличие\"/>
    </mc:Choice>
  </mc:AlternateContent>
  <bookViews>
    <workbookView xWindow="0" yWindow="0" windowWidth="28800" windowHeight="12435"/>
  </bookViews>
  <sheets>
    <sheet name="Лист2" sheetId="2" r:id="rId1"/>
    <sheet name="Лист4" sheetId="5" r:id="rId2"/>
  </sheets>
  <definedNames>
    <definedName name="_xlnm._FilterDatabase" localSheetId="0" hidden="1">Лист2!$A$1:$O$36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G26" i="5"/>
  <c r="F26" i="5"/>
  <c r="K26" i="5"/>
  <c r="L22" i="2"/>
  <c r="G20" i="5" l="1"/>
  <c r="F20" i="5" s="1"/>
  <c r="G21" i="5"/>
  <c r="F21" i="5" s="1"/>
  <c r="G22" i="5"/>
  <c r="F22" i="5" s="1"/>
  <c r="G23" i="5"/>
  <c r="F23" i="5" s="1"/>
  <c r="G24" i="5"/>
  <c r="F24" i="5" s="1"/>
  <c r="G25" i="5"/>
  <c r="F25" i="5" s="1"/>
  <c r="G19" i="5"/>
  <c r="F19" i="5" s="1"/>
  <c r="G14" i="5"/>
  <c r="F14" i="5" s="1"/>
  <c r="G15" i="5"/>
  <c r="F15" i="5" s="1"/>
  <c r="G16" i="5"/>
  <c r="F16" i="5" s="1"/>
  <c r="G17" i="5"/>
  <c r="F17" i="5" s="1"/>
  <c r="G13" i="5"/>
  <c r="F13" i="5" s="1"/>
  <c r="G4" i="5"/>
  <c r="F4" i="5" s="1"/>
  <c r="G5" i="5"/>
  <c r="F5" i="5" s="1"/>
  <c r="G6" i="5"/>
  <c r="F6" i="5" s="1"/>
  <c r="G7" i="5"/>
  <c r="F7" i="5" s="1"/>
  <c r="G8" i="5"/>
  <c r="F8" i="5" s="1"/>
  <c r="G9" i="5"/>
  <c r="F9" i="5" s="1"/>
  <c r="G10" i="5"/>
  <c r="F10" i="5" s="1"/>
  <c r="G11" i="5"/>
  <c r="F11" i="5" s="1"/>
  <c r="G3" i="5"/>
  <c r="F3" i="5" s="1"/>
  <c r="K21" i="5"/>
  <c r="K22" i="5"/>
  <c r="K23" i="5"/>
  <c r="K24" i="5"/>
  <c r="K25" i="5"/>
  <c r="K19" i="5"/>
  <c r="K20" i="5"/>
  <c r="K14" i="5"/>
  <c r="K15" i="5"/>
  <c r="K16" i="5"/>
  <c r="K17" i="5"/>
  <c r="K13" i="5"/>
  <c r="K4" i="5"/>
  <c r="K5" i="5"/>
  <c r="K6" i="5"/>
  <c r="K7" i="5"/>
  <c r="K8" i="5"/>
  <c r="K9" i="5"/>
  <c r="K10" i="5"/>
  <c r="K11" i="5"/>
  <c r="K3" i="5"/>
  <c r="L31" i="2" l="1"/>
  <c r="L36" i="2" s="1"/>
</calcChain>
</file>

<file path=xl/sharedStrings.xml><?xml version="1.0" encoding="utf-8"?>
<sst xmlns="http://schemas.openxmlformats.org/spreadsheetml/2006/main" count="270" uniqueCount="100">
  <si>
    <t>Сталь</t>
  </si>
  <si>
    <t xml:space="preserve">17Г1С               </t>
  </si>
  <si>
    <t xml:space="preserve">ГОСТ 10706-76                 </t>
  </si>
  <si>
    <t xml:space="preserve">К45                 </t>
  </si>
  <si>
    <t xml:space="preserve">09Г2Б               </t>
  </si>
  <si>
    <t xml:space="preserve">09Г2С               </t>
  </si>
  <si>
    <t xml:space="preserve">09ГСФ               </t>
  </si>
  <si>
    <t>грД</t>
  </si>
  <si>
    <t>место</t>
  </si>
  <si>
    <t xml:space="preserve">ЭС/20295-85 ПЭПк-ЗН </t>
  </si>
  <si>
    <t>17Г1С</t>
  </si>
  <si>
    <t>год</t>
  </si>
  <si>
    <t>К55</t>
  </si>
  <si>
    <t>ТУ 1381-012-05757848-2005</t>
  </si>
  <si>
    <t>12ГБА</t>
  </si>
  <si>
    <r>
      <t xml:space="preserve">ГОСТ 10706-76/ </t>
    </r>
    <r>
      <rPr>
        <u/>
        <sz val="11"/>
        <color theme="1"/>
        <rFont val="Calibri"/>
        <family val="2"/>
        <charset val="204"/>
        <scheme val="minor"/>
      </rPr>
      <t>ГОСТ 10704-91</t>
    </r>
  </si>
  <si>
    <t>ПШ</t>
  </si>
  <si>
    <r>
      <t>ГОСТ 10706-76/ ГОСТ 10704-92</t>
    </r>
    <r>
      <rPr>
        <sz val="11"/>
        <color theme="1"/>
        <rFont val="Calibri"/>
        <family val="2"/>
        <charset val="204"/>
        <scheme val="minor"/>
      </rPr>
      <t/>
    </r>
  </si>
  <si>
    <t>ГОСТ 10706-76/ ГОСТ 10704-93</t>
  </si>
  <si>
    <t>ГОСТ 10706-76/ ГОСТ 10704-94</t>
  </si>
  <si>
    <t>ГОСТ 10706-76/ ГОСТ 10704-95</t>
  </si>
  <si>
    <t>к55</t>
  </si>
  <si>
    <t>ТУ 1381-012-05757848-2006</t>
  </si>
  <si>
    <t>ТУ 1381-012-05757848-2007</t>
  </si>
  <si>
    <t>ТУ 1381-012-05757848-2008</t>
  </si>
  <si>
    <t>к60</t>
  </si>
  <si>
    <t>с. Ямкино</t>
  </si>
  <si>
    <t>2007(11)</t>
  </si>
  <si>
    <t>Состояние</t>
  </si>
  <si>
    <t>Прочность</t>
  </si>
  <si>
    <t>гост/ту</t>
  </si>
  <si>
    <t>шт</t>
  </si>
  <si>
    <t>тонн</t>
  </si>
  <si>
    <t>Цена с места</t>
  </si>
  <si>
    <t>Сер-ты</t>
  </si>
  <si>
    <t>D</t>
  </si>
  <si>
    <t>Ст</t>
  </si>
  <si>
    <t>Ш</t>
  </si>
  <si>
    <t>есть</t>
  </si>
  <si>
    <t>10Г2Б</t>
  </si>
  <si>
    <t>10Г2ФБ</t>
  </si>
  <si>
    <t>Подольск</t>
  </si>
  <si>
    <t>ТУ</t>
  </si>
  <si>
    <t>Примечание</t>
  </si>
  <si>
    <t>г.Электросталь</t>
  </si>
  <si>
    <t>№№208642,208710</t>
  </si>
  <si>
    <t>№465143</t>
  </si>
  <si>
    <t>№295552</t>
  </si>
  <si>
    <t>№75655</t>
  </si>
  <si>
    <t>№111106</t>
  </si>
  <si>
    <t>д. Луговая</t>
  </si>
  <si>
    <t>Навашино, Нижегородская обл.</t>
  </si>
  <si>
    <t>Леж</t>
  </si>
  <si>
    <t>ГОСТ 20295-85</t>
  </si>
  <si>
    <t>ТУ 14-156-74-2014</t>
  </si>
  <si>
    <t>с. Тимошевка, Краснодар</t>
  </si>
  <si>
    <t>Из-ция</t>
  </si>
  <si>
    <t>да</t>
  </si>
  <si>
    <t>К60</t>
  </si>
  <si>
    <t>К54</t>
  </si>
  <si>
    <t>2008(11)</t>
  </si>
  <si>
    <t>выд-ся</t>
  </si>
  <si>
    <t>2* градус</t>
  </si>
  <si>
    <t>нет</t>
  </si>
  <si>
    <t>Цена с НДС, руб/тн.</t>
  </si>
  <si>
    <t>Сумма, руб с НДС</t>
  </si>
  <si>
    <t>Кол-во, тн.</t>
  </si>
  <si>
    <t>530х8, ПШ, Лежалая, 2020г.</t>
  </si>
  <si>
    <t>530х9, ПШ, Лежалая, 2020г.</t>
  </si>
  <si>
    <t>530х10, ПШ, Лежалая, 2020г.</t>
  </si>
  <si>
    <t>720х9, ПШ, Лежалая, 2020г.</t>
  </si>
  <si>
    <t>720х8, ПШ, Лежалая, 2020г.</t>
  </si>
  <si>
    <t>720х12, ПШ, Лежалая, 2018г.</t>
  </si>
  <si>
    <t>820х9, ПШ, Лежалая, 2020г.</t>
  </si>
  <si>
    <t>820х10, ПШ, Лежалая, 2020г.</t>
  </si>
  <si>
    <t>1220х12, ПШ, Лежалая, 2020г.</t>
  </si>
  <si>
    <t>Наименование</t>
  </si>
  <si>
    <t>720х10, ПШ, Лежалая, 2011г.</t>
  </si>
  <si>
    <t>1020х16, ПШ, Лежалая, 2011г.</t>
  </si>
  <si>
    <t>1020х18, ПШ, Лежалая, 2011г.</t>
  </si>
  <si>
    <t>1220х16 ПШ, Лежалая, 2011г.</t>
  </si>
  <si>
    <t>1420х14, ПШ, Лежалая, 2011г.</t>
  </si>
  <si>
    <t>720х11, ПШ, Лежалая, 2007(11)г.</t>
  </si>
  <si>
    <t>1220х15.4, ПШ, Лежалая, 2007(11)г.</t>
  </si>
  <si>
    <t>1220х16.2, ПШ, Лежалая, 2007(11)г.</t>
  </si>
  <si>
    <t>1220х19.1, ПШ, Лежалая, 2007(11)г.</t>
  </si>
  <si>
    <t>1220х16.2, ПШ, Лежалая,градус, 2011г.</t>
  </si>
  <si>
    <t>1220х16.2, ПШ, Лежалая, 2011г.</t>
  </si>
  <si>
    <t>720х9, ПШ, Лежалая, 2015г.</t>
  </si>
  <si>
    <t>Кол-во, шт</t>
  </si>
  <si>
    <t>Кол-во, м</t>
  </si>
  <si>
    <t>Вес метра, кг</t>
  </si>
  <si>
    <t xml:space="preserve"> Склад г. Волгоград</t>
  </si>
  <si>
    <t xml:space="preserve"> Склад г. Электросталь</t>
  </si>
  <si>
    <t>Склад г. Москва</t>
  </si>
  <si>
    <t>СШ</t>
  </si>
  <si>
    <t>17Г1С-У</t>
  </si>
  <si>
    <t>20295-85</t>
  </si>
  <si>
    <t>Волжский</t>
  </si>
  <si>
    <t>ЭС/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</si>
</sst>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0.0"/>
    <numFmt numFmtId="165" formatCode="0.000"/>
    <numFmt numFmtId="166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1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9" fontId="0" fillId="0" borderId="1" xfId="0" applyNumberFormat="1" applyFill="1" applyBorder="1"/>
    <xf numFmtId="0" fontId="0" fillId="0" borderId="1" xfId="0" applyFill="1" applyBorder="1" applyAlignment="1">
      <alignment horizontal="center" textRotation="89" wrapText="1"/>
    </xf>
    <xf numFmtId="0" fontId="0" fillId="0" borderId="0" xfId="0" applyFill="1"/>
    <xf numFmtId="165" fontId="0" fillId="0" borderId="1" xfId="0" applyNumberFormat="1" applyFill="1" applyBorder="1"/>
    <xf numFmtId="165" fontId="0" fillId="0" borderId="0" xfId="0" applyNumberFormat="1" applyFill="1"/>
    <xf numFmtId="166" fontId="0" fillId="0" borderId="4" xfId="1" applyNumberFormat="1" applyFont="1" applyFill="1" applyBorder="1" applyAlignment="1"/>
    <xf numFmtId="166" fontId="0" fillId="0" borderId="1" xfId="1" applyNumberFormat="1" applyFont="1" applyFill="1" applyBorder="1"/>
    <xf numFmtId="166" fontId="0" fillId="0" borderId="1" xfId="1" applyNumberFormat="1" applyFont="1" applyFill="1" applyBorder="1" applyAlignment="1"/>
    <xf numFmtId="166" fontId="0" fillId="0" borderId="1" xfId="1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6" fontId="3" fillId="0" borderId="1" xfId="1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F27" sqref="F27"/>
    </sheetView>
  </sheetViews>
  <sheetFormatPr defaultRowHeight="15" x14ac:dyDescent="0.25"/>
  <cols>
    <col min="1" max="1" width="5.7109375" customWidth="1"/>
    <col min="2" max="2" width="5.42578125" customWidth="1"/>
    <col min="3" max="3" width="4.85546875" customWidth="1"/>
    <col min="4" max="5" width="5.42578125" customWidth="1"/>
    <col min="6" max="6" width="8.42578125" customWidth="1"/>
    <col min="7" max="7" width="7.28515625" customWidth="1"/>
    <col min="8" max="8" width="7.5703125" customWidth="1"/>
    <col min="9" max="9" width="6.140625" customWidth="1"/>
    <col min="10" max="10" width="6.5703125" customWidth="1"/>
    <col min="11" max="11" width="15.28515625" customWidth="1"/>
    <col min="12" max="12" width="10.140625" style="9" customWidth="1"/>
    <col min="13" max="13" width="6.140625" customWidth="1"/>
    <col min="14" max="14" width="13.28515625" customWidth="1"/>
    <col min="15" max="15" width="8.28515625" customWidth="1"/>
  </cols>
  <sheetData>
    <row r="1" spans="1:15" s="2" customFormat="1" ht="42" customHeight="1" x14ac:dyDescent="0.25">
      <c r="A1" s="5" t="s">
        <v>35</v>
      </c>
      <c r="B1" s="5" t="s">
        <v>36</v>
      </c>
      <c r="C1" s="5" t="s">
        <v>37</v>
      </c>
      <c r="D1" s="8" t="s">
        <v>28</v>
      </c>
      <c r="E1" s="8" t="s">
        <v>56</v>
      </c>
      <c r="F1" s="5" t="s">
        <v>11</v>
      </c>
      <c r="G1" s="5" t="s">
        <v>34</v>
      </c>
      <c r="H1" s="6" t="s">
        <v>43</v>
      </c>
      <c r="I1" s="5" t="s">
        <v>0</v>
      </c>
      <c r="J1" s="6" t="s">
        <v>29</v>
      </c>
      <c r="K1" s="5" t="s">
        <v>30</v>
      </c>
      <c r="L1" s="5" t="s">
        <v>32</v>
      </c>
      <c r="M1" s="5" t="s">
        <v>31</v>
      </c>
      <c r="N1" s="5" t="s">
        <v>8</v>
      </c>
      <c r="O1" s="6" t="s">
        <v>33</v>
      </c>
    </row>
    <row r="2" spans="1:15" x14ac:dyDescent="0.25">
      <c r="A2" s="1">
        <v>530</v>
      </c>
      <c r="B2" s="3">
        <v>8</v>
      </c>
      <c r="C2" s="1" t="s">
        <v>16</v>
      </c>
      <c r="D2" s="1" t="s">
        <v>52</v>
      </c>
      <c r="E2" s="1"/>
      <c r="F2" s="1">
        <v>2020</v>
      </c>
      <c r="G2" s="1" t="s">
        <v>61</v>
      </c>
      <c r="H2" s="1"/>
      <c r="I2" s="1" t="s">
        <v>4</v>
      </c>
      <c r="J2" s="1" t="s">
        <v>7</v>
      </c>
      <c r="K2" s="1" t="s">
        <v>2</v>
      </c>
      <c r="L2" s="10">
        <v>1.1579999999999999</v>
      </c>
      <c r="M2" s="1">
        <v>1</v>
      </c>
      <c r="N2" s="1" t="s">
        <v>98</v>
      </c>
      <c r="O2" s="1">
        <v>64000</v>
      </c>
    </row>
    <row r="3" spans="1:15" x14ac:dyDescent="0.25">
      <c r="A3" s="1">
        <v>530</v>
      </c>
      <c r="B3" s="3">
        <v>8</v>
      </c>
      <c r="C3" s="1" t="s">
        <v>16</v>
      </c>
      <c r="D3" s="1" t="s">
        <v>52</v>
      </c>
      <c r="E3" s="1"/>
      <c r="F3" s="1">
        <v>2020</v>
      </c>
      <c r="G3" s="1" t="s">
        <v>61</v>
      </c>
      <c r="H3" s="1"/>
      <c r="I3" s="1" t="s">
        <v>5</v>
      </c>
      <c r="J3" s="1" t="s">
        <v>7</v>
      </c>
      <c r="K3" s="1" t="s">
        <v>2</v>
      </c>
      <c r="L3" s="10">
        <v>15.875999999999999</v>
      </c>
      <c r="M3" s="1">
        <v>13</v>
      </c>
      <c r="N3" s="1" t="s">
        <v>98</v>
      </c>
      <c r="O3" s="1">
        <v>64000</v>
      </c>
    </row>
    <row r="4" spans="1:15" x14ac:dyDescent="0.25">
      <c r="A4" s="1">
        <v>530</v>
      </c>
      <c r="B4" s="3">
        <v>8</v>
      </c>
      <c r="C4" s="1" t="s">
        <v>16</v>
      </c>
      <c r="D4" s="1" t="s">
        <v>52</v>
      </c>
      <c r="E4" s="1"/>
      <c r="F4" s="1">
        <v>2020</v>
      </c>
      <c r="G4" s="1" t="s">
        <v>61</v>
      </c>
      <c r="H4" s="1"/>
      <c r="I4" s="1" t="s">
        <v>5</v>
      </c>
      <c r="J4" s="1" t="s">
        <v>3</v>
      </c>
      <c r="K4" s="1" t="s">
        <v>2</v>
      </c>
      <c r="L4" s="10">
        <v>11.066999999999998</v>
      </c>
      <c r="M4" s="1">
        <v>9</v>
      </c>
      <c r="N4" s="1" t="s">
        <v>98</v>
      </c>
      <c r="O4" s="1">
        <v>64000</v>
      </c>
    </row>
    <row r="5" spans="1:15" x14ac:dyDescent="0.25">
      <c r="A5" s="1">
        <v>530</v>
      </c>
      <c r="B5" s="3">
        <v>8</v>
      </c>
      <c r="C5" s="1" t="s">
        <v>16</v>
      </c>
      <c r="D5" s="1" t="s">
        <v>52</v>
      </c>
      <c r="E5" s="1"/>
      <c r="F5" s="1">
        <v>2020</v>
      </c>
      <c r="G5" s="1" t="s">
        <v>61</v>
      </c>
      <c r="H5" s="1"/>
      <c r="I5" s="1" t="s">
        <v>6</v>
      </c>
      <c r="J5" s="1" t="s">
        <v>3</v>
      </c>
      <c r="K5" s="1" t="s">
        <v>2</v>
      </c>
      <c r="L5" s="10">
        <v>1.6339999999999999</v>
      </c>
      <c r="M5" s="1">
        <v>2</v>
      </c>
      <c r="N5" s="1" t="s">
        <v>98</v>
      </c>
      <c r="O5" s="1">
        <v>64000</v>
      </c>
    </row>
    <row r="6" spans="1:15" x14ac:dyDescent="0.25">
      <c r="A6" s="1">
        <v>530</v>
      </c>
      <c r="B6" s="3">
        <v>9</v>
      </c>
      <c r="C6" s="1" t="s">
        <v>16</v>
      </c>
      <c r="D6" s="1" t="s">
        <v>52</v>
      </c>
      <c r="E6" s="1"/>
      <c r="F6" s="1">
        <v>2020</v>
      </c>
      <c r="G6" s="1" t="s">
        <v>61</v>
      </c>
      <c r="H6" s="1"/>
      <c r="I6" s="1" t="s">
        <v>1</v>
      </c>
      <c r="J6" s="1" t="s">
        <v>7</v>
      </c>
      <c r="K6" s="1" t="s">
        <v>2</v>
      </c>
      <c r="L6" s="10">
        <v>1.232</v>
      </c>
      <c r="M6" s="1">
        <v>1</v>
      </c>
      <c r="N6" s="1" t="s">
        <v>98</v>
      </c>
      <c r="O6" s="1">
        <v>64000</v>
      </c>
    </row>
    <row r="7" spans="1:15" x14ac:dyDescent="0.25">
      <c r="A7" s="1">
        <v>530</v>
      </c>
      <c r="B7" s="3">
        <v>9</v>
      </c>
      <c r="C7" s="1" t="s">
        <v>16</v>
      </c>
      <c r="D7" s="1" t="s">
        <v>52</v>
      </c>
      <c r="E7" s="1"/>
      <c r="F7" s="1">
        <v>2020</v>
      </c>
      <c r="G7" s="1" t="s">
        <v>61</v>
      </c>
      <c r="H7" s="1"/>
      <c r="I7" s="1" t="s">
        <v>1</v>
      </c>
      <c r="J7" s="1" t="s">
        <v>3</v>
      </c>
      <c r="K7" s="1" t="s">
        <v>2</v>
      </c>
      <c r="L7" s="10">
        <v>2.68</v>
      </c>
      <c r="M7" s="1">
        <v>2</v>
      </c>
      <c r="N7" s="1" t="s">
        <v>98</v>
      </c>
      <c r="O7" s="1">
        <v>64000</v>
      </c>
    </row>
    <row r="8" spans="1:15" x14ac:dyDescent="0.25">
      <c r="A8" s="1">
        <v>530</v>
      </c>
      <c r="B8" s="3">
        <v>10</v>
      </c>
      <c r="C8" s="1" t="s">
        <v>16</v>
      </c>
      <c r="D8" s="1" t="s">
        <v>52</v>
      </c>
      <c r="E8" s="1"/>
      <c r="F8" s="1">
        <v>2020</v>
      </c>
      <c r="G8" s="1" t="s">
        <v>61</v>
      </c>
      <c r="H8" s="1"/>
      <c r="I8" s="1" t="s">
        <v>5</v>
      </c>
      <c r="J8" s="1" t="s">
        <v>7</v>
      </c>
      <c r="K8" s="1" t="s">
        <v>2</v>
      </c>
      <c r="L8" s="10">
        <v>3.04</v>
      </c>
      <c r="M8" s="1">
        <v>2</v>
      </c>
      <c r="N8" s="1" t="s">
        <v>98</v>
      </c>
      <c r="O8" s="1">
        <v>64000</v>
      </c>
    </row>
    <row r="9" spans="1:15" x14ac:dyDescent="0.25">
      <c r="A9" s="1">
        <v>530</v>
      </c>
      <c r="B9" s="3">
        <v>10</v>
      </c>
      <c r="C9" s="1" t="s">
        <v>16</v>
      </c>
      <c r="D9" s="1" t="s">
        <v>52</v>
      </c>
      <c r="E9" s="1"/>
      <c r="F9" s="1">
        <v>2020</v>
      </c>
      <c r="G9" s="1" t="s">
        <v>61</v>
      </c>
      <c r="H9" s="1"/>
      <c r="I9" s="1" t="s">
        <v>5</v>
      </c>
      <c r="J9" s="1" t="s">
        <v>3</v>
      </c>
      <c r="K9" s="1" t="s">
        <v>2</v>
      </c>
      <c r="L9" s="10">
        <v>1.5720000000000001</v>
      </c>
      <c r="M9" s="1">
        <v>1</v>
      </c>
      <c r="N9" s="1" t="s">
        <v>98</v>
      </c>
      <c r="O9" s="1">
        <v>64000</v>
      </c>
    </row>
    <row r="10" spans="1:15" x14ac:dyDescent="0.25">
      <c r="A10" s="1">
        <v>530</v>
      </c>
      <c r="B10" s="3">
        <v>12</v>
      </c>
      <c r="C10" s="1" t="s">
        <v>16</v>
      </c>
      <c r="D10" s="1" t="s">
        <v>52</v>
      </c>
      <c r="E10" s="1" t="s">
        <v>57</v>
      </c>
      <c r="F10" s="1" t="s">
        <v>27</v>
      </c>
      <c r="G10" s="1" t="s">
        <v>38</v>
      </c>
      <c r="H10" s="1"/>
      <c r="I10" s="1" t="s">
        <v>10</v>
      </c>
      <c r="J10" s="1"/>
      <c r="K10" s="1" t="s">
        <v>42</v>
      </c>
      <c r="L10" s="10">
        <v>7.1740000000000004</v>
      </c>
      <c r="M10" s="1">
        <v>4</v>
      </c>
      <c r="N10" s="1" t="s">
        <v>51</v>
      </c>
      <c r="O10" s="1">
        <v>55000</v>
      </c>
    </row>
    <row r="11" spans="1:15" x14ac:dyDescent="0.25">
      <c r="A11" s="1">
        <v>720</v>
      </c>
      <c r="B11" s="3">
        <v>8</v>
      </c>
      <c r="C11" s="1" t="s">
        <v>16</v>
      </c>
      <c r="D11" s="1" t="s">
        <v>52</v>
      </c>
      <c r="E11" s="1"/>
      <c r="F11" s="1">
        <v>2020</v>
      </c>
      <c r="G11" s="1" t="s">
        <v>61</v>
      </c>
      <c r="H11" s="1"/>
      <c r="I11" s="1" t="s">
        <v>14</v>
      </c>
      <c r="J11" s="1"/>
      <c r="K11" s="1" t="s">
        <v>15</v>
      </c>
      <c r="L11" s="10">
        <v>13.433999999999999</v>
      </c>
      <c r="M11" s="1"/>
      <c r="N11" s="1" t="s">
        <v>98</v>
      </c>
      <c r="O11" s="1">
        <v>64000</v>
      </c>
    </row>
    <row r="12" spans="1:15" x14ac:dyDescent="0.25">
      <c r="A12" s="1">
        <v>720</v>
      </c>
      <c r="B12" s="3">
        <v>9</v>
      </c>
      <c r="C12" s="1" t="s">
        <v>16</v>
      </c>
      <c r="D12" s="1" t="s">
        <v>52</v>
      </c>
      <c r="E12" s="1" t="s">
        <v>57</v>
      </c>
      <c r="F12" s="1">
        <v>2020</v>
      </c>
      <c r="G12" s="1" t="s">
        <v>61</v>
      </c>
      <c r="H12" s="1" t="s">
        <v>9</v>
      </c>
      <c r="I12" s="1" t="s">
        <v>10</v>
      </c>
      <c r="J12" s="1"/>
      <c r="K12" s="1" t="s">
        <v>54</v>
      </c>
      <c r="L12" s="10">
        <v>3.87</v>
      </c>
      <c r="M12" s="1"/>
      <c r="N12" s="1" t="s">
        <v>98</v>
      </c>
      <c r="O12" s="1">
        <v>64000</v>
      </c>
    </row>
    <row r="13" spans="1:15" x14ac:dyDescent="0.25">
      <c r="A13" s="1">
        <v>720</v>
      </c>
      <c r="B13" s="3">
        <v>9</v>
      </c>
      <c r="C13" s="1" t="s">
        <v>16</v>
      </c>
      <c r="D13" s="1" t="s">
        <v>52</v>
      </c>
      <c r="E13" s="1"/>
      <c r="F13" s="1">
        <v>2015</v>
      </c>
      <c r="G13" s="1" t="s">
        <v>38</v>
      </c>
      <c r="H13" s="1"/>
      <c r="I13" s="1" t="s">
        <v>12</v>
      </c>
      <c r="J13" s="1"/>
      <c r="K13" s="1" t="s">
        <v>13</v>
      </c>
      <c r="L13" s="10">
        <v>32.637999999999998</v>
      </c>
      <c r="M13" s="1"/>
      <c r="N13" s="1" t="s">
        <v>41</v>
      </c>
      <c r="O13" s="1">
        <v>60000</v>
      </c>
    </row>
    <row r="14" spans="1:15" x14ac:dyDescent="0.25">
      <c r="A14" s="1">
        <v>720</v>
      </c>
      <c r="B14" s="3">
        <v>9</v>
      </c>
      <c r="C14" s="1" t="s">
        <v>16</v>
      </c>
      <c r="D14" s="1" t="s">
        <v>52</v>
      </c>
      <c r="E14" s="1"/>
      <c r="F14" s="1">
        <v>2020</v>
      </c>
      <c r="G14" s="1" t="s">
        <v>61</v>
      </c>
      <c r="H14" s="1"/>
      <c r="I14" s="1" t="s">
        <v>10</v>
      </c>
      <c r="J14" s="1"/>
      <c r="K14" s="1" t="s">
        <v>17</v>
      </c>
      <c r="L14" s="10">
        <v>1.5760000000000001</v>
      </c>
      <c r="M14" s="1"/>
      <c r="N14" s="1" t="s">
        <v>98</v>
      </c>
      <c r="O14" s="1">
        <v>64000</v>
      </c>
    </row>
    <row r="15" spans="1:15" x14ac:dyDescent="0.25">
      <c r="A15" s="1">
        <v>720</v>
      </c>
      <c r="B15" s="3">
        <v>9</v>
      </c>
      <c r="C15" s="1" t="s">
        <v>95</v>
      </c>
      <c r="D15" s="1" t="s">
        <v>52</v>
      </c>
      <c r="E15" s="1"/>
      <c r="F15" s="1"/>
      <c r="G15" s="1"/>
      <c r="H15" s="1" t="s">
        <v>97</v>
      </c>
      <c r="I15" s="1" t="s">
        <v>96</v>
      </c>
      <c r="J15" s="1"/>
      <c r="K15" s="1"/>
      <c r="L15" s="10">
        <v>7.0049999999999999</v>
      </c>
      <c r="M15" s="1"/>
      <c r="N15" s="1" t="s">
        <v>98</v>
      </c>
      <c r="O15" s="1">
        <v>60000</v>
      </c>
    </row>
    <row r="16" spans="1:15" x14ac:dyDescent="0.25">
      <c r="A16" s="1">
        <v>720</v>
      </c>
      <c r="B16" s="3">
        <v>10</v>
      </c>
      <c r="C16" s="1" t="s">
        <v>16</v>
      </c>
      <c r="D16" s="1" t="s">
        <v>52</v>
      </c>
      <c r="E16" s="1"/>
      <c r="F16" s="1">
        <v>2011</v>
      </c>
      <c r="G16" s="1" t="s">
        <v>38</v>
      </c>
      <c r="H16" s="1" t="s">
        <v>49</v>
      </c>
      <c r="I16" s="1"/>
      <c r="J16" s="1" t="s">
        <v>59</v>
      </c>
      <c r="K16" s="1"/>
      <c r="L16" s="10">
        <v>2.0459999999999998</v>
      </c>
      <c r="M16" s="1">
        <v>1</v>
      </c>
      <c r="N16" s="1" t="s">
        <v>44</v>
      </c>
      <c r="O16" s="1">
        <v>60000</v>
      </c>
    </row>
    <row r="17" spans="1:16" x14ac:dyDescent="0.25">
      <c r="A17" s="1">
        <v>720</v>
      </c>
      <c r="B17" s="3">
        <v>11</v>
      </c>
      <c r="C17" s="1" t="s">
        <v>16</v>
      </c>
      <c r="D17" s="1" t="s">
        <v>52</v>
      </c>
      <c r="E17" s="1" t="s">
        <v>57</v>
      </c>
      <c r="F17" s="1" t="s">
        <v>27</v>
      </c>
      <c r="G17" s="1" t="s">
        <v>38</v>
      </c>
      <c r="H17" s="1"/>
      <c r="I17" s="1" t="s">
        <v>21</v>
      </c>
      <c r="J17" s="1"/>
      <c r="K17" s="1" t="s">
        <v>24</v>
      </c>
      <c r="L17" s="10">
        <v>20.297000000000001</v>
      </c>
      <c r="M17" s="1">
        <v>9</v>
      </c>
      <c r="N17" s="1" t="s">
        <v>26</v>
      </c>
      <c r="O17" s="1">
        <v>55000</v>
      </c>
    </row>
    <row r="18" spans="1:16" x14ac:dyDescent="0.25">
      <c r="A18" s="1">
        <v>720</v>
      </c>
      <c r="B18" s="3">
        <v>12</v>
      </c>
      <c r="C18" s="1" t="s">
        <v>16</v>
      </c>
      <c r="D18" s="1" t="s">
        <v>52</v>
      </c>
      <c r="E18" s="1"/>
      <c r="F18" s="1">
        <v>2018</v>
      </c>
      <c r="G18" s="1" t="s">
        <v>61</v>
      </c>
      <c r="H18" s="1" t="s">
        <v>99</v>
      </c>
      <c r="I18" s="1" t="s">
        <v>10</v>
      </c>
      <c r="J18" s="1"/>
      <c r="K18" s="1" t="s">
        <v>53</v>
      </c>
      <c r="L18" s="10">
        <v>166.8</v>
      </c>
      <c r="M18" s="1"/>
      <c r="N18" s="1" t="s">
        <v>98</v>
      </c>
      <c r="O18" s="1">
        <v>64000</v>
      </c>
    </row>
    <row r="19" spans="1:16" x14ac:dyDescent="0.25">
      <c r="A19" s="1">
        <v>820</v>
      </c>
      <c r="B19" s="3">
        <v>9</v>
      </c>
      <c r="C19" s="1" t="s">
        <v>16</v>
      </c>
      <c r="D19" s="1" t="s">
        <v>52</v>
      </c>
      <c r="E19" s="1"/>
      <c r="F19" s="1">
        <v>2020</v>
      </c>
      <c r="G19" s="1" t="s">
        <v>61</v>
      </c>
      <c r="H19" s="1"/>
      <c r="I19" s="1" t="s">
        <v>39</v>
      </c>
      <c r="J19" s="1"/>
      <c r="K19" s="1" t="s">
        <v>17</v>
      </c>
      <c r="L19" s="10">
        <v>1.9330000000000001</v>
      </c>
      <c r="M19" s="1"/>
      <c r="N19" s="1" t="s">
        <v>98</v>
      </c>
      <c r="O19" s="1">
        <v>64000</v>
      </c>
    </row>
    <row r="20" spans="1:16" x14ac:dyDescent="0.25">
      <c r="A20" s="1">
        <v>820</v>
      </c>
      <c r="B20" s="3">
        <v>9</v>
      </c>
      <c r="C20" s="1" t="s">
        <v>16</v>
      </c>
      <c r="D20" s="1" t="s">
        <v>52</v>
      </c>
      <c r="E20" s="1"/>
      <c r="F20" s="1">
        <v>2020</v>
      </c>
      <c r="G20" s="1" t="s">
        <v>61</v>
      </c>
      <c r="H20" s="1"/>
      <c r="I20" s="1" t="s">
        <v>14</v>
      </c>
      <c r="J20" s="1"/>
      <c r="K20" s="1" t="s">
        <v>18</v>
      </c>
      <c r="L20" s="10">
        <v>2.0760000000000001</v>
      </c>
      <c r="M20" s="1"/>
      <c r="N20" s="1" t="s">
        <v>98</v>
      </c>
      <c r="O20" s="1">
        <v>64000</v>
      </c>
    </row>
    <row r="21" spans="1:16" x14ac:dyDescent="0.25">
      <c r="A21" s="1">
        <v>820</v>
      </c>
      <c r="B21" s="3">
        <v>10</v>
      </c>
      <c r="C21" s="1" t="s">
        <v>16</v>
      </c>
      <c r="D21" s="1" t="s">
        <v>52</v>
      </c>
      <c r="E21" s="1"/>
      <c r="F21" s="1">
        <v>2020</v>
      </c>
      <c r="G21" s="1" t="s">
        <v>61</v>
      </c>
      <c r="H21" s="1" t="s">
        <v>9</v>
      </c>
      <c r="I21" s="1" t="s">
        <v>10</v>
      </c>
      <c r="J21" s="1"/>
      <c r="K21" s="1"/>
      <c r="L21" s="10">
        <v>1.6990000000000001</v>
      </c>
      <c r="M21" s="1"/>
      <c r="N21" s="1" t="s">
        <v>98</v>
      </c>
      <c r="O21" s="1">
        <v>64000</v>
      </c>
    </row>
    <row r="22" spans="1:16" x14ac:dyDescent="0.25">
      <c r="A22" s="1">
        <v>820</v>
      </c>
      <c r="B22" s="3">
        <v>10</v>
      </c>
      <c r="C22" s="1" t="s">
        <v>16</v>
      </c>
      <c r="D22" s="1" t="s">
        <v>52</v>
      </c>
      <c r="E22" s="1"/>
      <c r="F22" s="1">
        <v>2020</v>
      </c>
      <c r="G22" s="1" t="s">
        <v>61</v>
      </c>
      <c r="H22" s="1"/>
      <c r="I22" s="1" t="s">
        <v>14</v>
      </c>
      <c r="J22" s="1"/>
      <c r="K22" s="1" t="s">
        <v>19</v>
      </c>
      <c r="L22" s="10">
        <f>23.295-9.295</f>
        <v>14.000000000000002</v>
      </c>
      <c r="M22" s="1"/>
      <c r="N22" s="1" t="s">
        <v>98</v>
      </c>
      <c r="O22" s="1">
        <v>64000</v>
      </c>
    </row>
    <row r="23" spans="1:16" x14ac:dyDescent="0.25">
      <c r="A23" s="1">
        <v>820</v>
      </c>
      <c r="B23" s="3">
        <v>10</v>
      </c>
      <c r="C23" s="1" t="s">
        <v>16</v>
      </c>
      <c r="D23" s="1" t="s">
        <v>52</v>
      </c>
      <c r="E23" s="1"/>
      <c r="F23" s="1">
        <v>2020</v>
      </c>
      <c r="G23" s="1" t="s">
        <v>61</v>
      </c>
      <c r="H23" s="1"/>
      <c r="I23" s="1" t="s">
        <v>10</v>
      </c>
      <c r="J23" s="1"/>
      <c r="K23" s="1" t="s">
        <v>20</v>
      </c>
      <c r="L23" s="10">
        <v>2.4049999999999998</v>
      </c>
      <c r="M23" s="1"/>
      <c r="N23" s="1" t="s">
        <v>98</v>
      </c>
      <c r="O23" s="1">
        <v>64000</v>
      </c>
    </row>
    <row r="24" spans="1:16" x14ac:dyDescent="0.25">
      <c r="A24" s="1">
        <v>820</v>
      </c>
      <c r="B24" s="3">
        <v>12</v>
      </c>
      <c r="C24" s="1" t="s">
        <v>16</v>
      </c>
      <c r="D24" s="1" t="s">
        <v>52</v>
      </c>
      <c r="E24" s="1"/>
      <c r="F24" s="1">
        <v>2011</v>
      </c>
      <c r="G24" s="1" t="s">
        <v>38</v>
      </c>
      <c r="H24" s="1"/>
      <c r="I24" s="1" t="s">
        <v>10</v>
      </c>
      <c r="J24" s="1"/>
      <c r="K24" s="1" t="s">
        <v>53</v>
      </c>
      <c r="L24" s="10">
        <v>2.798</v>
      </c>
      <c r="M24" s="1"/>
      <c r="N24" s="1" t="s">
        <v>55</v>
      </c>
      <c r="O24" s="1">
        <v>55000</v>
      </c>
    </row>
    <row r="25" spans="1:16" x14ac:dyDescent="0.25">
      <c r="A25" s="1">
        <v>1020</v>
      </c>
      <c r="B25" s="3">
        <v>16</v>
      </c>
      <c r="C25" s="1" t="s">
        <v>16</v>
      </c>
      <c r="D25" s="1" t="s">
        <v>52</v>
      </c>
      <c r="E25" s="1" t="s">
        <v>57</v>
      </c>
      <c r="F25" s="1">
        <v>2011</v>
      </c>
      <c r="G25" s="1" t="s">
        <v>38</v>
      </c>
      <c r="H25" s="1" t="s">
        <v>45</v>
      </c>
      <c r="I25" s="1"/>
      <c r="J25" s="1"/>
      <c r="K25" s="1"/>
      <c r="L25" s="10">
        <v>9.27</v>
      </c>
      <c r="M25" s="1">
        <v>2</v>
      </c>
      <c r="N25" s="1" t="s">
        <v>44</v>
      </c>
      <c r="O25" s="1">
        <v>64000</v>
      </c>
      <c r="P25" s="9"/>
    </row>
    <row r="26" spans="1:16" x14ac:dyDescent="0.25">
      <c r="A26" s="1">
        <v>1020</v>
      </c>
      <c r="B26" s="3">
        <v>18</v>
      </c>
      <c r="C26" s="1" t="s">
        <v>16</v>
      </c>
      <c r="D26" s="1" t="s">
        <v>52</v>
      </c>
      <c r="E26" s="1" t="s">
        <v>57</v>
      </c>
      <c r="F26" s="1">
        <v>2011</v>
      </c>
      <c r="G26" s="1" t="s">
        <v>38</v>
      </c>
      <c r="H26" s="1" t="s">
        <v>48</v>
      </c>
      <c r="I26" s="1"/>
      <c r="J26" s="1" t="s">
        <v>58</v>
      </c>
      <c r="K26" s="1"/>
      <c r="L26" s="10">
        <v>5.2510000000000003</v>
      </c>
      <c r="M26" s="1">
        <v>1</v>
      </c>
      <c r="N26" s="1" t="s">
        <v>44</v>
      </c>
      <c r="O26" s="1">
        <v>64000</v>
      </c>
    </row>
    <row r="27" spans="1:16" x14ac:dyDescent="0.25">
      <c r="A27" s="1">
        <v>1220</v>
      </c>
      <c r="B27" s="3">
        <v>12</v>
      </c>
      <c r="C27" s="1" t="s">
        <v>16</v>
      </c>
      <c r="D27" s="1" t="s">
        <v>52</v>
      </c>
      <c r="E27" s="1"/>
      <c r="F27" s="1">
        <v>2020</v>
      </c>
      <c r="G27" s="1" t="s">
        <v>61</v>
      </c>
      <c r="H27" s="1"/>
      <c r="I27" s="1" t="s">
        <v>1</v>
      </c>
      <c r="J27" s="1" t="s">
        <v>7</v>
      </c>
      <c r="K27" s="1" t="s">
        <v>2</v>
      </c>
      <c r="L27" s="10">
        <v>12.8</v>
      </c>
      <c r="M27" s="1">
        <v>3</v>
      </c>
      <c r="N27" s="1" t="s">
        <v>98</v>
      </c>
      <c r="O27" s="1">
        <v>64000</v>
      </c>
    </row>
    <row r="28" spans="1:16" x14ac:dyDescent="0.25">
      <c r="A28" s="1">
        <v>1220</v>
      </c>
      <c r="B28" s="3">
        <v>12</v>
      </c>
      <c r="C28" s="1" t="s">
        <v>16</v>
      </c>
      <c r="D28" s="1" t="s">
        <v>52</v>
      </c>
      <c r="E28" s="1"/>
      <c r="F28" s="1">
        <v>2020</v>
      </c>
      <c r="G28" s="1" t="s">
        <v>61</v>
      </c>
      <c r="H28" s="1"/>
      <c r="I28" s="1" t="s">
        <v>1</v>
      </c>
      <c r="J28" s="1" t="s">
        <v>3</v>
      </c>
      <c r="K28" s="1" t="s">
        <v>2</v>
      </c>
      <c r="L28" s="10">
        <v>3.827</v>
      </c>
      <c r="M28" s="1">
        <v>1</v>
      </c>
      <c r="N28" s="1" t="s">
        <v>98</v>
      </c>
      <c r="O28" s="1">
        <v>64000</v>
      </c>
    </row>
    <row r="29" spans="1:16" x14ac:dyDescent="0.25">
      <c r="A29" s="1">
        <v>1220</v>
      </c>
      <c r="B29" s="4">
        <v>15.4</v>
      </c>
      <c r="C29" s="1" t="s">
        <v>16</v>
      </c>
      <c r="D29" s="1" t="s">
        <v>52</v>
      </c>
      <c r="E29" s="1" t="s">
        <v>57</v>
      </c>
      <c r="F29" s="1" t="s">
        <v>27</v>
      </c>
      <c r="G29" s="1" t="s">
        <v>38</v>
      </c>
      <c r="H29" s="1"/>
      <c r="I29" s="1" t="s">
        <v>21</v>
      </c>
      <c r="J29" s="1"/>
      <c r="K29" s="1" t="s">
        <v>13</v>
      </c>
      <c r="L29" s="10">
        <v>163</v>
      </c>
      <c r="M29" s="1"/>
      <c r="N29" s="1" t="s">
        <v>26</v>
      </c>
      <c r="O29" s="1">
        <v>55000</v>
      </c>
    </row>
    <row r="30" spans="1:16" x14ac:dyDescent="0.25">
      <c r="A30" s="1">
        <v>1220</v>
      </c>
      <c r="B30" s="3">
        <v>16</v>
      </c>
      <c r="C30" s="1" t="s">
        <v>16</v>
      </c>
      <c r="D30" s="1" t="s">
        <v>52</v>
      </c>
      <c r="E30" s="1" t="s">
        <v>57</v>
      </c>
      <c r="F30" s="1">
        <v>2011</v>
      </c>
      <c r="G30" s="1" t="s">
        <v>38</v>
      </c>
      <c r="H30" s="1" t="s">
        <v>47</v>
      </c>
      <c r="I30" s="1"/>
      <c r="J30" s="1"/>
      <c r="K30" s="1"/>
      <c r="L30" s="10">
        <v>5.5579999999999998</v>
      </c>
      <c r="M30" s="1">
        <v>1</v>
      </c>
      <c r="N30" s="1" t="s">
        <v>44</v>
      </c>
      <c r="O30" s="1">
        <v>60000</v>
      </c>
    </row>
    <row r="31" spans="1:16" x14ac:dyDescent="0.25">
      <c r="A31" s="1">
        <v>1220</v>
      </c>
      <c r="B31" s="4">
        <v>16.2</v>
      </c>
      <c r="C31" s="1" t="s">
        <v>16</v>
      </c>
      <c r="D31" s="1" t="s">
        <v>52</v>
      </c>
      <c r="E31" s="1" t="s">
        <v>57</v>
      </c>
      <c r="F31" s="1" t="s">
        <v>60</v>
      </c>
      <c r="G31" s="1" t="s">
        <v>38</v>
      </c>
      <c r="H31" s="1"/>
      <c r="I31" s="1" t="s">
        <v>25</v>
      </c>
      <c r="J31" s="1"/>
      <c r="K31" s="1" t="s">
        <v>22</v>
      </c>
      <c r="L31" s="10">
        <f>309</f>
        <v>309</v>
      </c>
      <c r="M31" s="1"/>
      <c r="N31" s="1" t="s">
        <v>26</v>
      </c>
      <c r="O31" s="1">
        <v>55000</v>
      </c>
    </row>
    <row r="32" spans="1:16" x14ac:dyDescent="0.25">
      <c r="A32" s="1">
        <v>1220</v>
      </c>
      <c r="B32" s="4">
        <v>16.2</v>
      </c>
      <c r="C32" s="1" t="s">
        <v>16</v>
      </c>
      <c r="D32" s="1" t="s">
        <v>52</v>
      </c>
      <c r="E32" s="1" t="s">
        <v>57</v>
      </c>
      <c r="F32" s="1">
        <v>2011</v>
      </c>
      <c r="G32" s="1" t="s">
        <v>38</v>
      </c>
      <c r="H32" s="7" t="s">
        <v>62</v>
      </c>
      <c r="I32" s="1"/>
      <c r="J32" s="1"/>
      <c r="K32" s="1"/>
      <c r="L32" s="10">
        <v>101.279</v>
      </c>
      <c r="M32" s="1">
        <v>18</v>
      </c>
      <c r="N32" s="1" t="s">
        <v>50</v>
      </c>
      <c r="O32" s="1">
        <v>40000</v>
      </c>
    </row>
    <row r="33" spans="1:16" x14ac:dyDescent="0.25">
      <c r="A33" s="1">
        <v>1220</v>
      </c>
      <c r="B33" s="4">
        <v>16.2</v>
      </c>
      <c r="C33" s="1" t="s">
        <v>16</v>
      </c>
      <c r="D33" s="1" t="s">
        <v>52</v>
      </c>
      <c r="E33" s="1"/>
      <c r="F33" s="1">
        <v>2011</v>
      </c>
      <c r="G33" s="1" t="s">
        <v>63</v>
      </c>
      <c r="H33" s="7"/>
      <c r="I33" s="1"/>
      <c r="J33" s="1"/>
      <c r="K33" s="1"/>
      <c r="L33" s="10">
        <v>44.628</v>
      </c>
      <c r="M33" s="1">
        <v>8</v>
      </c>
      <c r="N33" s="1" t="s">
        <v>50</v>
      </c>
      <c r="O33" s="1">
        <v>40000</v>
      </c>
      <c r="P33" s="9"/>
    </row>
    <row r="34" spans="1:16" x14ac:dyDescent="0.25">
      <c r="A34" s="1">
        <v>1220</v>
      </c>
      <c r="B34" s="4">
        <v>19.100000000000001</v>
      </c>
      <c r="C34" s="1" t="s">
        <v>16</v>
      </c>
      <c r="D34" s="1" t="s">
        <v>52</v>
      </c>
      <c r="E34" s="1"/>
      <c r="F34" s="1" t="s">
        <v>27</v>
      </c>
      <c r="G34" s="1" t="s">
        <v>38</v>
      </c>
      <c r="H34" s="1"/>
      <c r="I34" s="1" t="s">
        <v>40</v>
      </c>
      <c r="J34" s="1"/>
      <c r="K34" s="1" t="s">
        <v>23</v>
      </c>
      <c r="L34" s="10">
        <v>257</v>
      </c>
      <c r="M34" s="1"/>
      <c r="N34" s="1" t="s">
        <v>26</v>
      </c>
      <c r="O34" s="1">
        <v>55000</v>
      </c>
    </row>
    <row r="35" spans="1:16" x14ac:dyDescent="0.25">
      <c r="A35" s="1">
        <v>1420</v>
      </c>
      <c r="B35" s="3">
        <v>14</v>
      </c>
      <c r="C35" s="1" t="s">
        <v>16</v>
      </c>
      <c r="D35" s="1" t="s">
        <v>52</v>
      </c>
      <c r="E35" s="1" t="s">
        <v>57</v>
      </c>
      <c r="F35" s="1">
        <v>2011</v>
      </c>
      <c r="G35" s="1" t="s">
        <v>38</v>
      </c>
      <c r="H35" s="1" t="s">
        <v>46</v>
      </c>
      <c r="I35" s="1"/>
      <c r="J35" s="1"/>
      <c r="K35" s="1"/>
      <c r="L35" s="10">
        <v>5.6790000000000003</v>
      </c>
      <c r="M35" s="1">
        <v>1</v>
      </c>
      <c r="N35" s="1" t="s">
        <v>44</v>
      </c>
      <c r="O35" s="1">
        <v>60000</v>
      </c>
    </row>
    <row r="36" spans="1:16" x14ac:dyDescent="0.25">
      <c r="L36" s="11">
        <f>SUM(L2:L35)</f>
        <v>1235.3020000000001</v>
      </c>
    </row>
  </sheetData>
  <autoFilter ref="A1:O36">
    <sortState ref="A26:O32">
      <sortCondition ref="B1:B33"/>
    </sortState>
  </autoFilter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N20" sqref="N20"/>
    </sheetView>
  </sheetViews>
  <sheetFormatPr defaultRowHeight="15" x14ac:dyDescent="0.25"/>
  <cols>
    <col min="1" max="1" width="7" customWidth="1"/>
    <col min="2" max="2" width="5.85546875" customWidth="1"/>
    <col min="3" max="3" width="7.28515625" customWidth="1"/>
    <col min="4" max="4" width="7.140625" customWidth="1"/>
    <col min="5" max="5" width="7.42578125" customWidth="1"/>
    <col min="6" max="6" width="8.140625" customWidth="1"/>
    <col min="7" max="7" width="8.5703125" customWidth="1"/>
    <col min="8" max="8" width="9.28515625" customWidth="1"/>
    <col min="9" max="9" width="8" customWidth="1"/>
    <col min="10" max="10" width="9.85546875" customWidth="1"/>
    <col min="11" max="11" width="12.85546875" customWidth="1"/>
  </cols>
  <sheetData>
    <row r="1" spans="1:11" ht="51" customHeight="1" x14ac:dyDescent="0.25">
      <c r="A1" s="22" t="s">
        <v>76</v>
      </c>
      <c r="B1" s="22"/>
      <c r="C1" s="22"/>
      <c r="D1" s="22"/>
      <c r="E1" s="22"/>
      <c r="F1" s="16" t="s">
        <v>89</v>
      </c>
      <c r="G1" s="17" t="s">
        <v>90</v>
      </c>
      <c r="H1" s="17" t="s">
        <v>91</v>
      </c>
      <c r="I1" s="17" t="s">
        <v>66</v>
      </c>
      <c r="J1" s="17" t="s">
        <v>64</v>
      </c>
      <c r="K1" s="17" t="s">
        <v>65</v>
      </c>
    </row>
    <row r="2" spans="1:11" x14ac:dyDescent="0.25">
      <c r="A2" s="26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30" t="s">
        <v>67</v>
      </c>
      <c r="B3" s="30"/>
      <c r="C3" s="30"/>
      <c r="D3" s="30"/>
      <c r="E3" s="30"/>
      <c r="F3" s="14">
        <f>G3/11.5</f>
        <v>25.327142254115664</v>
      </c>
      <c r="G3" s="14">
        <f>I3/(H3/1000)</f>
        <v>291.26213592233012</v>
      </c>
      <c r="H3" s="14">
        <v>103</v>
      </c>
      <c r="I3" s="13">
        <v>30</v>
      </c>
      <c r="J3" s="13">
        <v>64000</v>
      </c>
      <c r="K3" s="15">
        <f>I3*J3</f>
        <v>1920000</v>
      </c>
    </row>
    <row r="4" spans="1:11" x14ac:dyDescent="0.25">
      <c r="A4" s="30" t="s">
        <v>68</v>
      </c>
      <c r="B4" s="30"/>
      <c r="C4" s="30"/>
      <c r="D4" s="30"/>
      <c r="E4" s="30"/>
      <c r="F4" s="14">
        <f t="shared" ref="F4:F25" si="0">G4/11.5</f>
        <v>2.9985007496251872</v>
      </c>
      <c r="G4" s="14">
        <f t="shared" ref="G4:G25" si="1">I4/(H4/1000)</f>
        <v>34.482758620689651</v>
      </c>
      <c r="H4" s="14">
        <v>116</v>
      </c>
      <c r="I4" s="13">
        <v>4</v>
      </c>
      <c r="J4" s="13">
        <v>64000</v>
      </c>
      <c r="K4" s="15">
        <f t="shared" ref="K4:K25" si="2">I4*J4</f>
        <v>256000</v>
      </c>
    </row>
    <row r="5" spans="1:11" x14ac:dyDescent="0.25">
      <c r="A5" s="30" t="s">
        <v>69</v>
      </c>
      <c r="B5" s="30"/>
      <c r="C5" s="30"/>
      <c r="D5" s="30"/>
      <c r="E5" s="30"/>
      <c r="F5" s="14">
        <f t="shared" si="0"/>
        <v>3.3967391304347827</v>
      </c>
      <c r="G5" s="14">
        <f t="shared" si="1"/>
        <v>39.0625</v>
      </c>
      <c r="H5" s="14">
        <v>128</v>
      </c>
      <c r="I5" s="13">
        <v>5</v>
      </c>
      <c r="J5" s="13">
        <v>64000</v>
      </c>
      <c r="K5" s="15">
        <f t="shared" si="2"/>
        <v>320000</v>
      </c>
    </row>
    <row r="6" spans="1:11" x14ac:dyDescent="0.25">
      <c r="A6" s="30" t="s">
        <v>71</v>
      </c>
      <c r="B6" s="30"/>
      <c r="C6" s="30"/>
      <c r="D6" s="30"/>
      <c r="E6" s="30"/>
      <c r="F6" s="14">
        <f t="shared" si="0"/>
        <v>9.316770186335404</v>
      </c>
      <c r="G6" s="14">
        <f t="shared" si="1"/>
        <v>107.14285714285714</v>
      </c>
      <c r="H6" s="14">
        <v>140</v>
      </c>
      <c r="I6" s="13">
        <v>15</v>
      </c>
      <c r="J6" s="13">
        <v>64000</v>
      </c>
      <c r="K6" s="15">
        <f t="shared" si="2"/>
        <v>960000</v>
      </c>
    </row>
    <row r="7" spans="1:11" x14ac:dyDescent="0.25">
      <c r="A7" s="31" t="s">
        <v>70</v>
      </c>
      <c r="B7" s="32"/>
      <c r="C7" s="32"/>
      <c r="D7" s="32"/>
      <c r="E7" s="33"/>
      <c r="F7" s="12">
        <f t="shared" si="0"/>
        <v>3.3021463951568517</v>
      </c>
      <c r="G7" s="12">
        <f t="shared" si="1"/>
        <v>37.974683544303794</v>
      </c>
      <c r="H7" s="12">
        <v>158</v>
      </c>
      <c r="I7" s="13">
        <v>6</v>
      </c>
      <c r="J7" s="13">
        <v>64000</v>
      </c>
      <c r="K7" s="15">
        <f t="shared" si="2"/>
        <v>384000</v>
      </c>
    </row>
    <row r="8" spans="1:11" x14ac:dyDescent="0.25">
      <c r="A8" s="31" t="s">
        <v>72</v>
      </c>
      <c r="B8" s="32"/>
      <c r="C8" s="32"/>
      <c r="D8" s="32"/>
      <c r="E8" s="33"/>
      <c r="F8" s="12">
        <f t="shared" si="0"/>
        <v>69.068322981366464</v>
      </c>
      <c r="G8" s="12">
        <f t="shared" si="1"/>
        <v>794.28571428571433</v>
      </c>
      <c r="H8" s="12">
        <v>210</v>
      </c>
      <c r="I8" s="13">
        <v>166.8</v>
      </c>
      <c r="J8" s="13">
        <v>64000</v>
      </c>
      <c r="K8" s="15">
        <f t="shared" si="2"/>
        <v>10675200</v>
      </c>
    </row>
    <row r="9" spans="1:11" x14ac:dyDescent="0.25">
      <c r="A9" s="31" t="s">
        <v>73</v>
      </c>
      <c r="B9" s="32"/>
      <c r="C9" s="32"/>
      <c r="D9" s="32"/>
      <c r="E9" s="33"/>
      <c r="F9" s="12">
        <f t="shared" si="0"/>
        <v>2.4154589371980677</v>
      </c>
      <c r="G9" s="12">
        <f t="shared" si="1"/>
        <v>27.777777777777779</v>
      </c>
      <c r="H9" s="12">
        <v>180</v>
      </c>
      <c r="I9" s="13">
        <v>5</v>
      </c>
      <c r="J9" s="13">
        <v>64000</v>
      </c>
      <c r="K9" s="15">
        <f t="shared" si="2"/>
        <v>320000</v>
      </c>
    </row>
    <row r="10" spans="1:11" x14ac:dyDescent="0.25">
      <c r="A10" s="31" t="s">
        <v>74</v>
      </c>
      <c r="B10" s="32"/>
      <c r="C10" s="32"/>
      <c r="D10" s="32"/>
      <c r="E10" s="33"/>
      <c r="F10" s="12">
        <f t="shared" si="0"/>
        <v>6.0869565217391308</v>
      </c>
      <c r="G10" s="12">
        <f t="shared" si="1"/>
        <v>70</v>
      </c>
      <c r="H10" s="12">
        <v>200</v>
      </c>
      <c r="I10" s="13">
        <v>14</v>
      </c>
      <c r="J10" s="13">
        <v>64000</v>
      </c>
      <c r="K10" s="15">
        <f t="shared" si="2"/>
        <v>896000</v>
      </c>
    </row>
    <row r="11" spans="1:11" x14ac:dyDescent="0.25">
      <c r="A11" s="31" t="s">
        <v>75</v>
      </c>
      <c r="B11" s="32"/>
      <c r="C11" s="32"/>
      <c r="D11" s="32"/>
      <c r="E11" s="33"/>
      <c r="F11" s="12">
        <f t="shared" si="0"/>
        <v>4.0433564730239926</v>
      </c>
      <c r="G11" s="12">
        <f t="shared" si="1"/>
        <v>46.498599439775916</v>
      </c>
      <c r="H11" s="12">
        <v>357</v>
      </c>
      <c r="I11" s="13">
        <v>16.600000000000001</v>
      </c>
      <c r="J11" s="13">
        <v>64000</v>
      </c>
      <c r="K11" s="15">
        <f t="shared" si="2"/>
        <v>1062400</v>
      </c>
    </row>
    <row r="12" spans="1:11" x14ac:dyDescent="0.25">
      <c r="A12" s="27" t="s">
        <v>93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</row>
    <row r="13" spans="1:11" x14ac:dyDescent="0.25">
      <c r="A13" s="23" t="s">
        <v>77</v>
      </c>
      <c r="B13" s="24"/>
      <c r="C13" s="24"/>
      <c r="D13" s="24"/>
      <c r="E13" s="25"/>
      <c r="F13" s="12">
        <f t="shared" si="0"/>
        <v>1.0166459627329192</v>
      </c>
      <c r="G13" s="12">
        <f t="shared" si="1"/>
        <v>11.69142857142857</v>
      </c>
      <c r="H13" s="12">
        <v>175</v>
      </c>
      <c r="I13" s="13">
        <v>2.0459999999999998</v>
      </c>
      <c r="J13" s="13">
        <v>60000</v>
      </c>
      <c r="K13" s="15">
        <f t="shared" si="2"/>
        <v>122759.99999999999</v>
      </c>
    </row>
    <row r="14" spans="1:11" x14ac:dyDescent="0.25">
      <c r="A14" s="23" t="s">
        <v>78</v>
      </c>
      <c r="B14" s="24"/>
      <c r="C14" s="24"/>
      <c r="D14" s="24"/>
      <c r="E14" s="25"/>
      <c r="F14" s="12">
        <f t="shared" si="0"/>
        <v>2.0355731225296441</v>
      </c>
      <c r="G14" s="12">
        <f t="shared" si="1"/>
        <v>23.409090909090907</v>
      </c>
      <c r="H14" s="12">
        <v>396</v>
      </c>
      <c r="I14" s="13">
        <v>9.27</v>
      </c>
      <c r="J14" s="13">
        <v>64000</v>
      </c>
      <c r="K14" s="15">
        <f t="shared" si="2"/>
        <v>593280</v>
      </c>
    </row>
    <row r="15" spans="1:11" x14ac:dyDescent="0.25">
      <c r="A15" s="23" t="s">
        <v>79</v>
      </c>
      <c r="B15" s="24"/>
      <c r="C15" s="24"/>
      <c r="D15" s="24"/>
      <c r="E15" s="25"/>
      <c r="F15" s="12">
        <f t="shared" si="0"/>
        <v>1.0260869565217392</v>
      </c>
      <c r="G15" s="12">
        <f t="shared" si="1"/>
        <v>11.8</v>
      </c>
      <c r="H15" s="12">
        <v>445</v>
      </c>
      <c r="I15" s="13">
        <v>5.2510000000000003</v>
      </c>
      <c r="J15" s="13">
        <v>64000</v>
      </c>
      <c r="K15" s="15">
        <f t="shared" si="2"/>
        <v>336064</v>
      </c>
    </row>
    <row r="16" spans="1:11" x14ac:dyDescent="0.25">
      <c r="A16" s="23" t="s">
        <v>80</v>
      </c>
      <c r="B16" s="24"/>
      <c r="C16" s="24"/>
      <c r="D16" s="24"/>
      <c r="E16" s="25"/>
      <c r="F16" s="12">
        <f t="shared" si="0"/>
        <v>1.0174828375286042</v>
      </c>
      <c r="G16" s="12">
        <f t="shared" si="1"/>
        <v>11.701052631578948</v>
      </c>
      <c r="H16" s="12">
        <v>475</v>
      </c>
      <c r="I16" s="13">
        <v>5.5579999999999998</v>
      </c>
      <c r="J16" s="13">
        <v>60000</v>
      </c>
      <c r="K16" s="15">
        <f t="shared" si="2"/>
        <v>333480</v>
      </c>
    </row>
    <row r="17" spans="1:11" x14ac:dyDescent="0.25">
      <c r="A17" s="23" t="s">
        <v>81</v>
      </c>
      <c r="B17" s="24"/>
      <c r="C17" s="24"/>
      <c r="D17" s="24"/>
      <c r="E17" s="25"/>
      <c r="F17" s="12">
        <f t="shared" si="0"/>
        <v>1.0181981174361274</v>
      </c>
      <c r="G17" s="12">
        <f t="shared" si="1"/>
        <v>11.709278350515465</v>
      </c>
      <c r="H17" s="12">
        <v>485</v>
      </c>
      <c r="I17" s="13">
        <v>5.6790000000000003</v>
      </c>
      <c r="J17" s="13">
        <v>60000</v>
      </c>
      <c r="K17" s="15">
        <f t="shared" si="2"/>
        <v>340740</v>
      </c>
    </row>
    <row r="18" spans="1:11" x14ac:dyDescent="0.25">
      <c r="A18" s="27" t="s">
        <v>94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</row>
    <row r="19" spans="1:11" x14ac:dyDescent="0.25">
      <c r="A19" s="23" t="s">
        <v>88</v>
      </c>
      <c r="B19" s="24"/>
      <c r="C19" s="24"/>
      <c r="D19" s="24"/>
      <c r="E19" s="25"/>
      <c r="F19" s="12">
        <f t="shared" si="0"/>
        <v>17.962575674188223</v>
      </c>
      <c r="G19" s="12">
        <f t="shared" si="1"/>
        <v>206.56962025316454</v>
      </c>
      <c r="H19" s="12">
        <v>158</v>
      </c>
      <c r="I19" s="13">
        <v>32.637999999999998</v>
      </c>
      <c r="J19" s="13">
        <v>60000</v>
      </c>
      <c r="K19" s="15">
        <f>I19*J19</f>
        <v>1958280</v>
      </c>
    </row>
    <row r="20" spans="1:11" x14ac:dyDescent="0.25">
      <c r="A20" s="23" t="s">
        <v>82</v>
      </c>
      <c r="B20" s="24"/>
      <c r="C20" s="24"/>
      <c r="D20" s="24"/>
      <c r="E20" s="25"/>
      <c r="F20" s="12">
        <f t="shared" si="0"/>
        <v>9.1924818840579707</v>
      </c>
      <c r="G20" s="12">
        <f t="shared" si="1"/>
        <v>105.71354166666667</v>
      </c>
      <c r="H20" s="12">
        <v>192</v>
      </c>
      <c r="I20" s="13">
        <v>20.297000000000001</v>
      </c>
      <c r="J20" s="13">
        <v>55000</v>
      </c>
      <c r="K20" s="15">
        <f t="shared" si="2"/>
        <v>1116335</v>
      </c>
    </row>
    <row r="21" spans="1:11" x14ac:dyDescent="0.25">
      <c r="A21" s="23" t="s">
        <v>83</v>
      </c>
      <c r="B21" s="24"/>
      <c r="C21" s="24"/>
      <c r="D21" s="24"/>
      <c r="E21" s="25"/>
      <c r="F21" s="12">
        <f t="shared" si="0"/>
        <v>31.015127009799258</v>
      </c>
      <c r="G21" s="12">
        <f t="shared" si="1"/>
        <v>356.67396061269147</v>
      </c>
      <c r="H21" s="12">
        <v>457</v>
      </c>
      <c r="I21" s="13">
        <v>163</v>
      </c>
      <c r="J21" s="13">
        <v>55000</v>
      </c>
      <c r="K21" s="15">
        <f t="shared" si="2"/>
        <v>8965000</v>
      </c>
    </row>
    <row r="22" spans="1:11" x14ac:dyDescent="0.25">
      <c r="A22" s="23" t="s">
        <v>84</v>
      </c>
      <c r="B22" s="24"/>
      <c r="C22" s="24"/>
      <c r="D22" s="24"/>
      <c r="E22" s="25"/>
      <c r="F22" s="12">
        <f t="shared" si="0"/>
        <v>55.861881948838473</v>
      </c>
      <c r="G22" s="12">
        <f t="shared" si="1"/>
        <v>642.41164241164245</v>
      </c>
      <c r="H22" s="12">
        <v>481</v>
      </c>
      <c r="I22" s="13">
        <v>309</v>
      </c>
      <c r="J22" s="13">
        <v>55000</v>
      </c>
      <c r="K22" s="15">
        <f t="shared" si="2"/>
        <v>16995000</v>
      </c>
    </row>
    <row r="23" spans="1:11" x14ac:dyDescent="0.25">
      <c r="A23" s="23" t="s">
        <v>85</v>
      </c>
      <c r="B23" s="24"/>
      <c r="C23" s="24"/>
      <c r="D23" s="24"/>
      <c r="E23" s="25"/>
      <c r="F23" s="12">
        <f t="shared" si="0"/>
        <v>39.483791673068062</v>
      </c>
      <c r="G23" s="12">
        <f t="shared" si="1"/>
        <v>454.0636042402827</v>
      </c>
      <c r="H23" s="12">
        <v>566</v>
      </c>
      <c r="I23" s="13">
        <v>257</v>
      </c>
      <c r="J23" s="13">
        <v>55000</v>
      </c>
      <c r="K23" s="15">
        <f t="shared" si="2"/>
        <v>14135000</v>
      </c>
    </row>
    <row r="24" spans="1:11" x14ac:dyDescent="0.25">
      <c r="A24" s="23" t="s">
        <v>86</v>
      </c>
      <c r="B24" s="24"/>
      <c r="C24" s="24"/>
      <c r="D24" s="24"/>
      <c r="E24" s="25"/>
      <c r="F24" s="12">
        <f t="shared" si="0"/>
        <v>18.30950013558709</v>
      </c>
      <c r="G24" s="12">
        <f t="shared" si="1"/>
        <v>210.55925155925155</v>
      </c>
      <c r="H24" s="12">
        <v>481</v>
      </c>
      <c r="I24" s="13">
        <v>101.279</v>
      </c>
      <c r="J24" s="13">
        <v>40000</v>
      </c>
      <c r="K24" s="15">
        <f t="shared" si="2"/>
        <v>4051160</v>
      </c>
    </row>
    <row r="25" spans="1:11" x14ac:dyDescent="0.25">
      <c r="A25" s="23" t="s">
        <v>87</v>
      </c>
      <c r="B25" s="24"/>
      <c r="C25" s="24"/>
      <c r="D25" s="24"/>
      <c r="E25" s="25"/>
      <c r="F25" s="12">
        <f t="shared" si="0"/>
        <v>8.0679743288438939</v>
      </c>
      <c r="G25" s="12">
        <f t="shared" si="1"/>
        <v>92.781704781704789</v>
      </c>
      <c r="H25" s="12">
        <v>481</v>
      </c>
      <c r="I25" s="13">
        <v>44.628</v>
      </c>
      <c r="J25" s="13">
        <v>40000</v>
      </c>
      <c r="K25" s="15">
        <f t="shared" si="2"/>
        <v>1785120</v>
      </c>
    </row>
    <row r="26" spans="1:11" x14ac:dyDescent="0.25">
      <c r="F26" s="18">
        <f>F3+F4+F5+F6+F7+F8+F9+F10+F11+F13+F14+F15+F16+F17+F19+F20+F21+F22+F23+F24+F25</f>
        <v>311.96271328012756</v>
      </c>
      <c r="G26" s="19">
        <f>G3+G4+G5+G6+G7+G8+G9+G10+G11+G13+G14+G15+G16+G17+G19+G20+G21+G22+G23+G24+G25</f>
        <v>3587.5712027214668</v>
      </c>
      <c r="H26" s="20"/>
      <c r="I26" s="18">
        <f>I3+I4+I5+I6+I7+I8+I9+I10+I11+I13+I14+I15+I16+I17+I19+I20+I21+I22+I23+I24+I25</f>
        <v>1218.0459999999998</v>
      </c>
      <c r="J26" s="20"/>
      <c r="K26" s="21">
        <f>K3+K4+K5+K6+K7+K8+K9+K10+K11+K13+K14+K15+K16+K17+K19+K20+K21+K22+K23+K24+K25</f>
        <v>67525819</v>
      </c>
    </row>
  </sheetData>
  <mergeCells count="25">
    <mergeCell ref="A24:E24"/>
    <mergeCell ref="A25:E25"/>
    <mergeCell ref="A9:E9"/>
    <mergeCell ref="A10:E10"/>
    <mergeCell ref="A11:E11"/>
    <mergeCell ref="A17:E17"/>
    <mergeCell ref="A20:E20"/>
    <mergeCell ref="A21:E21"/>
    <mergeCell ref="A22:E22"/>
    <mergeCell ref="A23:E23"/>
    <mergeCell ref="A1:E1"/>
    <mergeCell ref="A19:E19"/>
    <mergeCell ref="A13:E13"/>
    <mergeCell ref="A14:E14"/>
    <mergeCell ref="A15:E15"/>
    <mergeCell ref="A16:E16"/>
    <mergeCell ref="A2:K2"/>
    <mergeCell ref="A12:K12"/>
    <mergeCell ref="A18:K18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Шошников Сергей Евгеньевич</dc:creator>
  <cp:lastModifiedBy>Pavel</cp:lastModifiedBy>
  <cp:lastPrinted>2021-03-09T07:00:30Z</cp:lastPrinted>
  <dcterms:created xsi:type="dcterms:W3CDTF">2021-02-26T11:35:12Z</dcterms:created>
  <dcterms:modified xsi:type="dcterms:W3CDTF">2021-03-23T11:16:20Z</dcterms:modified>
</cp:coreProperties>
</file>