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28785" windowHeight="12735" tabRatio="772"/>
  </bookViews>
  <sheets>
    <sheet name="Трубы" sheetId="1" r:id="rId1"/>
    <sheet name="Отводы" sheetId="2" r:id="rId2"/>
    <sheet name="Отводы ОГ" sheetId="8" r:id="rId3"/>
    <sheet name="Тройники" sheetId="3" r:id="rId4"/>
    <sheet name="Днище" sheetId="7" r:id="rId5"/>
    <sheet name="Переходы" sheetId="4" r:id="rId6"/>
    <sheet name="Краны" sheetId="9" r:id="rId7"/>
    <sheet name="Задвижки" sheetId="10" r:id="rId8"/>
  </sheets>
  <definedNames>
    <definedName name="_xlnm._FilterDatabase" localSheetId="4" hidden="1">Днище!$A$1:$I$12</definedName>
    <definedName name="_xlnm._FilterDatabase" localSheetId="7" hidden="1">Задвижки!$A$1:$H$15</definedName>
    <definedName name="_xlnm._FilterDatabase" localSheetId="6" hidden="1">Краны!$A$1:$H$23</definedName>
    <definedName name="_xlnm._FilterDatabase" localSheetId="1" hidden="1">Отводы!$A$1:$I$8</definedName>
    <definedName name="_xlnm._FilterDatabase" localSheetId="2" hidden="1">'Отводы ОГ'!$A$1:$I$16</definedName>
    <definedName name="_xlnm._FilterDatabase" localSheetId="5" hidden="1">Переходы!$A$1:$I$11</definedName>
    <definedName name="_xlnm._FilterDatabase" localSheetId="3" hidden="1">Тройники!$A$1:$I$45</definedName>
    <definedName name="_xlnm._FilterDatabase" localSheetId="0" hidden="1">Трубы!$A$1:$J$10</definedName>
  </definedNames>
  <calcPr calcId="124519"/>
</workbook>
</file>

<file path=xl/calcChain.xml><?xml version="1.0" encoding="utf-8"?>
<calcChain xmlns="http://schemas.openxmlformats.org/spreadsheetml/2006/main">
  <c r="F2" i="4"/>
  <c r="F3"/>
  <c r="F4"/>
  <c r="F5"/>
  <c r="F6"/>
  <c r="A8" i="1" l="1"/>
  <c r="A9" s="1"/>
  <c r="A10" s="1"/>
  <c r="H8"/>
  <c r="H23" i="9" l="1"/>
  <c r="F7" i="4" l="1"/>
  <c r="F8"/>
  <c r="F9"/>
  <c r="F10"/>
  <c r="F11"/>
  <c r="F3" i="7"/>
  <c r="F4"/>
  <c r="F5"/>
  <c r="F6"/>
  <c r="F7"/>
  <c r="F8"/>
  <c r="F9"/>
  <c r="F10"/>
  <c r="F11"/>
  <c r="F12"/>
  <c r="F2"/>
  <c r="F3" i="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46"/>
  <c r="F31"/>
  <c r="F32"/>
  <c r="F33"/>
  <c r="F34"/>
  <c r="F35"/>
  <c r="F36"/>
  <c r="F37"/>
  <c r="F38"/>
  <c r="F39"/>
  <c r="F40"/>
  <c r="F41"/>
  <c r="F42"/>
  <c r="F43"/>
  <c r="F44"/>
  <c r="F45"/>
  <c r="F2"/>
  <c r="F3" i="2"/>
  <c r="F4"/>
  <c r="F5"/>
  <c r="F6"/>
  <c r="F7"/>
  <c r="F8"/>
  <c r="F2"/>
  <c r="F9" l="1"/>
  <c r="F13" i="7"/>
  <c r="F12" i="4"/>
  <c r="H3" i="10" l="1"/>
  <c r="H4"/>
  <c r="H7"/>
  <c r="H8"/>
  <c r="H11"/>
  <c r="H12"/>
  <c r="H15"/>
  <c r="H2"/>
  <c r="H5"/>
  <c r="H6"/>
  <c r="H9"/>
  <c r="H10"/>
  <c r="H13"/>
  <c r="H14"/>
  <c r="D12" i="4" l="1"/>
  <c r="I2" i="8" l="1"/>
  <c r="I3"/>
  <c r="I4"/>
  <c r="I5"/>
  <c r="I6"/>
  <c r="I7"/>
  <c r="I8"/>
  <c r="I9"/>
  <c r="I10"/>
  <c r="I11"/>
  <c r="I12"/>
  <c r="I13"/>
  <c r="I14"/>
  <c r="I15"/>
  <c r="I16"/>
  <c r="I2" i="4" l="1"/>
  <c r="I4"/>
  <c r="I5"/>
  <c r="I6"/>
  <c r="I7"/>
  <c r="I8"/>
  <c r="I9"/>
  <c r="I3"/>
  <c r="I10"/>
  <c r="I11"/>
  <c r="H22" i="9" l="1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I3" i="3" l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2"/>
  <c r="F16" i="8"/>
  <c r="F15"/>
  <c r="F14"/>
  <c r="F9"/>
  <c r="F8"/>
  <c r="F7"/>
  <c r="F6"/>
  <c r="F5"/>
  <c r="F4"/>
  <c r="F3"/>
  <c r="F2"/>
  <c r="D17"/>
  <c r="I4" i="2"/>
  <c r="I3"/>
  <c r="I2"/>
  <c r="F10" i="8"/>
  <c r="F11"/>
  <c r="F12"/>
  <c r="F13"/>
  <c r="D9" i="2"/>
  <c r="D13" i="7"/>
  <c r="I3"/>
  <c r="I4"/>
  <c r="I5"/>
  <c r="I6"/>
  <c r="I7"/>
  <c r="I8"/>
  <c r="I9"/>
  <c r="I10"/>
  <c r="I11"/>
  <c r="I12"/>
  <c r="I2"/>
  <c r="D46" i="3"/>
  <c r="F17" i="8" l="1"/>
  <c r="I13" i="7"/>
  <c r="I5" i="2" l="1"/>
  <c r="I6"/>
  <c r="I7"/>
  <c r="I8"/>
  <c r="I9" l="1"/>
  <c r="H11" i="1" l="1"/>
  <c r="A4" l="1"/>
  <c r="A5" s="1"/>
  <c r="A6" s="1"/>
  <c r="A7" s="1"/>
</calcChain>
</file>

<file path=xl/sharedStrings.xml><?xml version="1.0" encoding="utf-8"?>
<sst xmlns="http://schemas.openxmlformats.org/spreadsheetml/2006/main" count="503" uniqueCount="188">
  <si>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</si>
  <si>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</si>
  <si>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</si>
  <si>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</si>
  <si>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</si>
  <si>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</si>
  <si>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</si>
  <si>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</si>
  <si>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прямошовная, без изоляции</t>
  </si>
  <si>
    <t>ТУ 1381-012-05757848-2005,  ТУ 1394-015-05757848-2011</t>
  </si>
  <si>
    <t>прямошовная, в изоляции ПЭПк-3-Н</t>
  </si>
  <si>
    <t>ТУ 14-3-1270-2009, ТУ 1394-014-00186654-2</t>
  </si>
  <si>
    <t xml:space="preserve">Труба 530х12 с заглушками, К52 </t>
  </si>
  <si>
    <t xml:space="preserve">Труба 820х10 с заглушками, 12Г2СБ, К56 </t>
  </si>
  <si>
    <t>ТУ 14-158-153-2005</t>
  </si>
  <si>
    <t xml:space="preserve">Труба 1220х14 с заглушками, 10Г2ФБЮ, К60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</si>
  <si>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</si>
  <si>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</si>
  <si>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</si>
  <si>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 xml:space="preserve">Труба 1220х16 с заглушками, 10Г2ФБЮ, К60 </t>
  </si>
  <si>
    <t>ТУ 1381-016-00186654-2010, ТУ 1390-014-00186654-2010</t>
  </si>
  <si>
    <t xml:space="preserve">Труба 1420х15,7 с заглушками, К60 </t>
  </si>
  <si>
    <t xml:space="preserve">Труба 1420х18,7 с заглушками,  К60 </t>
  </si>
  <si>
    <t>Итого</t>
  </si>
  <si>
    <t xml:space="preserve">Труба 1420х18,7 с заглушками, К60 </t>
  </si>
  <si>
    <t>Стоимост, руб. с учетом НДС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</si>
  <si>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</si>
  <si>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</si>
  <si>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</si>
  <si>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</si>
  <si>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</si>
  <si>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</si>
  <si>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</si>
  <si>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</si>
  <si>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</si>
  <si>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</si>
  <si>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2  /  22,63 м</t>
  </si>
  <si>
    <t>6  / 71,5 м</t>
  </si>
  <si>
    <t>1  /  11,68 м</t>
  </si>
  <si>
    <t>Производитель / год выпуска</t>
  </si>
  <si>
    <t>ТройникТС 1420(25 К60)х1020(20 К60)-7,5-0,6-ХЛ;ТУ 1468-018-00153821-06</t>
  </si>
  <si>
    <t>шт</t>
  </si>
  <si>
    <t>МО г. Щелково, ул. Моск., д.1</t>
  </si>
  <si>
    <t>ТройникТШС 720(16К52)-7,5-0,6-У ГазТУ 102-488/1-05</t>
  </si>
  <si>
    <t>Тройник ТШС 720(14 К52)-7,5-0,6-У  ТУ 1469-014-01395041-07</t>
  </si>
  <si>
    <t>Тройник ТШС 1220(26 К60)х325(12 К48)-7,5-0,6-УХЛ с АКПТУ 1469-014-01395041-07/ТУ 1469-006-00153229-2009</t>
  </si>
  <si>
    <t>Тройник ТШС 1020(21,5 К60)х325(16,0 К48)-7,5-0,6-У ХЛГазТУ 1469-014-01395041-07</t>
  </si>
  <si>
    <t>Тройник ТШСР 720(10К60)х530(12К60)-5,4-0,75-УХЛ с изоляцией ПК-40 ТУ 1469-006-00153229-2009, ТУ 1469-011-00153229-2008 (изол.)</t>
  </si>
  <si>
    <t>Тройник ТШС 1020(16К55)х426(9К48)-5,4-0,6-У ГазТУ 102-488/1-05 в изоляции  ПК-60 ТУ 1469-002-04834179-2005</t>
  </si>
  <si>
    <t>Тройник ТШСР 1020(14К60)х530(12К60)-5,4-0,75-УХЛ  с изоляцией ПК-40 ТУ 1469-006-00153229-2009, ТУ 1469-011-00153229-2008 (изол.)</t>
  </si>
  <si>
    <t>Тройник ТШС 1020(21,5К52)х426(14К48)-5,6-0,6-У ГазТУ 102-488/1-05</t>
  </si>
  <si>
    <t>Тройник ТСР  1220(15 К55)х1020(14 К55)-5,6-0,6-УТУ 1468-018-00153821-06</t>
  </si>
  <si>
    <t>Тройник ТШС 720(16К60)х530(16К60) -7,5-0,6-УХЛГазТУ 1469-014-01395041-07</t>
  </si>
  <si>
    <t>Тройник ТС 1020(12,9К60)х530(9К52)-5,5-0,6-УХЛТУ 1468-018-00153821-2006</t>
  </si>
  <si>
    <t>Тройник ТС 1020(12,9К60)Х720(11К60)-5,5-0,6-УХЛТУ 1468-018-00153821-2006</t>
  </si>
  <si>
    <t>Тройник ТС 1020(14К55)х426(12К48)-5,6-0,6-ХЛТУ1468-018-00153821-06</t>
  </si>
  <si>
    <t>Тройник ТС 720(16К52)-5,6-0,6-ХЛТУ1468-018-00153821-06</t>
  </si>
  <si>
    <t>ТройникТШС 1220(26 К60)-7,5-0,6-УХЛ;ГАЗ ТУ 1469-014-01395041-07</t>
  </si>
  <si>
    <t>Тройник ТС 1020(16К52)×426(14К42)-5,6-0,6-УТУ 1468-018-00153821-2006</t>
  </si>
  <si>
    <t>Тройник ТС 1020(16К60)-159(6К48)-7,4-0,75-УТУ 1468-018-00153821-06</t>
  </si>
  <si>
    <t>Тройник ТС 1020(20К52)-6,4-0,6-УТУ 1468-018-00153821-2006</t>
  </si>
  <si>
    <t>Тройник ТШС 1420(22К60)х530(12К60)-7,4-0,75-УХЛГазТУ 102-488/1-05</t>
  </si>
  <si>
    <t>Тройник ТСР 1020(16К60)-7,5-0,75-ХЛ в заводской изоляции ПК-40ТУ 1468-018-00153821-2006</t>
  </si>
  <si>
    <t>ТройникТШС 1220(21 К60)-530(12 К60)-7,5-0,6-УХЛ;ГАЗ ТУ 1469-014-01395041-07</t>
  </si>
  <si>
    <t>ТРОЙНИКТШСР 1020(21К50)-720(15К50)-7,5-0,6-УХЛ с наружным заводским изоляционным покрытием по ТУ 2313-002-01395041-05;ГАЗ ТУ 1469-014-01395041-07</t>
  </si>
  <si>
    <t>тройник  ТС 1420(18,7 К60)х325 (14 К48)-7,5-0,75-ХЛТУ 1468-018-00153821-2006</t>
  </si>
  <si>
    <t>Тройник ТСР 720(7,5К60)х530(7К60)-5,4-0,75-ХЛ с изоляцией Пк-40 ТУ 1468-018-00153821-06</t>
  </si>
  <si>
    <t>Тройник ТСР 1020(12К55)х426(10К42)-5,6-0,75-У с изоляцией ПК-40ТУ 1468-018-00153821-2006/ТУ изол 1469-003-74238272-2007</t>
  </si>
  <si>
    <t>Тройник ТСР 1020(16К60)-7,5-0,75-ХЛ в заводской изоляции Пк-40ТУ 1468-018-00153821-06/ТУ изол. 1469-003-74238272-2007</t>
  </si>
  <si>
    <t>Тройник ТС 1420(25К60)х1020(17К60)-7,5-0,75-ХЛ в заводской изоляции ПК-40ТУ 1468-018-00153821-2006/ТУизол 1469-003-74238272-2007</t>
  </si>
  <si>
    <t>Тройник ТШС 1020(16К52)-5,4-0,75-У в заводской изоляции ПК-60;ГазТУ 1469-014-01395041-2007/ТУизол 2313-002-01395041-05</t>
  </si>
  <si>
    <t>Тройник ТСР 1420(19,9К60)х1020(14К60)-7,5-0,75(С)-УТУ 1468-018-00153821-2006</t>
  </si>
  <si>
    <t>ТройникТШСР 820(10К60)х426(8К48)-5,6-0,75-У;ГазТУ 1469-014-01395041-07</t>
  </si>
  <si>
    <t>Тройник ТШР 273(8К42)х108(5К42)-5,4-0,75-УТУ 1469-001-67983609-2011</t>
  </si>
  <si>
    <t>ТройникТСР 530(14К60)х325(14К48)-7,5-0,75-К60-УХЛ без заводской изоляции ТУ 1469-019-74238272-10</t>
  </si>
  <si>
    <t>Тройник ТШС 1220(16 К60)х530(12 К52)-5,6-0,6-У с изоляцией Пк-40 ТУ 1469-016-01395041-2008</t>
  </si>
  <si>
    <t>шт.</t>
  </si>
  <si>
    <t>403 Томаровка ЗСЛЦ</t>
  </si>
  <si>
    <t>Тройник ТШС 530(12 К52)х159(6 К42)-5,6-0,75-У с изоляцией Пк-40 ТУ 1469-016-01395041-2008</t>
  </si>
  <si>
    <t>Тройник ТШС 820(10 К56)-5,6-0,75-У с изоляцией Пк-40 ТУ 1469-016-01395041-2008</t>
  </si>
  <si>
    <t>Тройник ТШС 720(16К60)-7,5-0,6-УХЛ с заводской изоляцией ПК-60 ТУ 1469-006-00153229-09</t>
  </si>
  <si>
    <t>Вологда СГЛ</t>
  </si>
  <si>
    <t>Тройник ТШС 1220(16,3 К60)х325(12 К42)-7,5-0,75-У с изоляцией Пк-40 ТУ 1469-028-78795288-2012</t>
  </si>
  <si>
    <t>Калач ТЮ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</si>
  <si>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</si>
  <si>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</si>
  <si>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</si>
  <si>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Урюпинск ТЮ</t>
  </si>
  <si>
    <t>Тройник ТШСР 1420(18,7 К60)х325(12 К42)-7,5-0,75-У с изоляцией Пк-40 ТУ 1469-065-05764432-2010</t>
  </si>
  <si>
    <t>№ п/п</t>
  </si>
  <si>
    <t>Отвод1ГО 4гр.1420(23,2К60)</t>
  </si>
  <si>
    <t>Отвод ОКШС 90 1020(16,0 К60)-7,5-0,6-УХЛ R=1.5Ду ТУ 1469-065-05764432-2010 ст. 10Г2ФБЮ</t>
  </si>
  <si>
    <t>Отвод ОКШС 90°-720(21,5К60)-7,5-0,6-УХЛ ГазТУ 102-488/1-05</t>
  </si>
  <si>
    <t>Отвод  ОКШС 45°-1220(20,3К60)-7,5-0,6-УХЛ ГазТУ 102-488/1-05</t>
  </si>
  <si>
    <t>ОТВОДОГ 39-1220(14К55)-5,6-0,75-5DN-2800/2800-У с наружным заводским изоляционным покрытием по ТУ 2313-002-01395041-05;ГАЗ ТУ 1469-014-01395041-07</t>
  </si>
  <si>
    <t>Отвод1ГО.9гр.1020(16К60)-7,5-0,75-УХЛ</t>
  </si>
  <si>
    <t>Отвод ОГ 24º 1420(19,5К60)-7,5-0,75-5DN-2150/2150-УХЛ-20ºС в заводской изоляции ПК-40ТУ 102-488/2-05 с изол по ТУ 1469-002-04834179-2005</t>
  </si>
  <si>
    <t>ОтводОГ 27° 325(7К48)-7,5-0,75-5DN-1050/2000-УХЛ ТУ 1468-002-74238272-07</t>
  </si>
  <si>
    <t>ОтводОГ 7гр. 325(7К48)-7,5-0,75-5DN-750/1700-УХЛ ТУ 1468-002-74238272-07</t>
  </si>
  <si>
    <t>ОтводОГ 25гр. 325(7К48)-7,5-0,75-5DN-1000/1950-УХЛ ТУ 1468-002-74238272-07</t>
  </si>
  <si>
    <t>Отвод1 ГО.8.1020.12;ТУ 1381-012-05757848-2005-К52. ГОСТ 24950-81 из трубы в изоляции по ТУ 1394-015-05757848-2005</t>
  </si>
  <si>
    <t>Отвод ОГ 90º 820(10К55)-5,5-0,75-5DN-4650/4650-УХЛ в заводской изоляции ПК-40ТУ 1469-006-56802935-2010/ТУ изол 2313-005-5680235-2006</t>
  </si>
  <si>
    <t>Отвод  ОКШС 90-1220 (15,4 К60) -7,5-0,75-УХЛ ТУ 1469-014-13799654-2008</t>
  </si>
  <si>
    <t>Отвод ОКШС 30-1020(21,5 К60)-7,5-0,6-УХЛ ГазТУ 102-488/1-05</t>
  </si>
  <si>
    <t>Отвод ОКШС 90-1020(16 К60)х1020(21,5 К60)-7,5-0,6-УХЛ ГазТУ 102-488/1-05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</si>
  <si>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</si>
  <si>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</si>
  <si>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</si>
  <si>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ОКШС 90-1220(16,3 К60)-7,5-0,75-У с изоляцией Пк-40 ТУ 1469-006-00153229-2009</t>
  </si>
  <si>
    <t>Отвод ОГ 44-1420(18,7 К60)-7,5-0,75-5DN-3500/3500-У с изоляцией Пк-40 ТУ 1469-006-56802935-2010</t>
  </si>
  <si>
    <t>Переход ПШС 1020(16К60)х720(15К60)-7,5-0,6-УХЛГазТУ 1469-014-01395041-07</t>
  </si>
  <si>
    <t>Переход ПШС 1020(14К55)х720(16К52)-5,6-0,6-УХЛГаз ТУ 1469-014-01395041-2007</t>
  </si>
  <si>
    <t>Переход ПШС 720(14К52)х530(12К52)-7,5-0,6-УХЛГазТУ 1469-014-01395041-07</t>
  </si>
  <si>
    <t>Кольцо переходноеКП 1220(26х18,6 К60)-7,5-0,75-УХЛ /L=250 мм/;ГАЗ ТУ 1469-014-01395041-07</t>
  </si>
  <si>
    <t>ПереходПШС 1020(16 К60)-720(15 К60)-7,5-0,6-УХЛ;ГАЗ ТУ 1469-014-01395041-07</t>
  </si>
  <si>
    <t>Кольцо переходноеКП 530(12х8 К52)-7,5-0,6-УХЛ /L=250мм/;ГАЗ ТУ 1469-014-01395041-07</t>
  </si>
  <si>
    <t>Кольцо переходноеКП 1220(26х21 К60)-7,5-0,6-УХЛ;ГАЗ ТУ 1469-014-01395041-07</t>
  </si>
  <si>
    <t>Кольцо переходноеКП 1220(22х18 К60)-7,5-0,75-УХЛ;ГАЗ ТУ 1469-014-01395041-07</t>
  </si>
  <si>
    <t>Кольцо переходноеКП 720(16х12К60)-7,5-0,6-УХЛ;ГазТУ 1469-014-01395041-2007</t>
  </si>
  <si>
    <t>Переход ПШСК 1020(12 К60)х820(10 К56)-5,6-0,75-У с изоляцией Пк-40 ТУ 1469-016-01395041-2008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</si>
  <si>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</si>
  <si>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</si>
  <si>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</si>
  <si>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Задвижка клиновая 30лс41нж1 (ЗКЛ2 100-16 ХЛ 1)DN 100, PN 16, сталь 20ГЛ, фланцевая, управление ручное, климатическое исполнение ХЛ1,герметичность затв</t>
  </si>
  <si>
    <t>Задвижка клиновая 31с45нж (ЗКЛ2-80-160) с выдвижным шпинделем фланцевая DN 80, PN 160, в комплекте с ответными фланцами, крепежом</t>
  </si>
  <si>
    <t>Задвижка клиновая Ду50, Ру16 ЗКЛ2-50-160 (31с45нж) с выдвижным шпинделем фланцевая (с фланцевым присоединением)</t>
  </si>
  <si>
    <t>Задвижка клиновая литая фланцевая с выдвижным шпинделем ЗКЛ2 50-25ХЛ1 30лс15нж1 климатическое исполнение ХЛ1, сталь 20ГЛ класс герметичности А по ГОСТ</t>
  </si>
  <si>
    <t>Задвижка клиновая с выдвижным шпинделем фланцевая с ручным приводом ЗКЛ2-100-16 (30с41нж) Ду100 Ру16 с комплектом ответных фланцев и крепежем</t>
  </si>
  <si>
    <t>Задвижка клиновая литая фланцевая с выдвижным шпинделем ЗКЛ2 150х40М с КОФ, газ кл герм А,  Ду 150,</t>
  </si>
  <si>
    <t>Задвижка клиновая с выдвижным шпинделем фланцевая с ручным приводом ЗКЛ2-150-16 (30с41нж) Ду150 Ру16 с комплектом ответных фланцев и крепежем</t>
  </si>
  <si>
    <t>Стоимость за ед</t>
  </si>
  <si>
    <t>Цена за ед. руб с ндс</t>
  </si>
  <si>
    <t>Количество, кг, на ед</t>
  </si>
  <si>
    <t>Общая сумма</t>
  </si>
  <si>
    <t>Сумма</t>
  </si>
  <si>
    <t>Днище1420-8-09Г2С;ГОСТ 12623-78</t>
  </si>
  <si>
    <t>Днище ДШ 1420(31К60)-7,5-0,6-УХЛ ГазТУ 102-488/1-05</t>
  </si>
  <si>
    <t>Днище ДШ 1020(16К60)-7,5-0,75-УГаз ТУ 1469-014-01395041-2007</t>
  </si>
  <si>
    <t>Днище ДШ 1020(14К60)-5,6-0,75-УХЛГазТУ 1469-014-01395041-07</t>
  </si>
  <si>
    <t>Днище ДШ 1020(18К52)-6,4-0,6-УХЛГазТУ 1469-014-01395041-07</t>
  </si>
  <si>
    <t>ДнищеДШ 720(11,3 К60)-7,5-0,75-УХЛ ТУ 1469-016-01395041-08</t>
  </si>
  <si>
    <t>ДнищеДШ 1420(21,8К60)-7,5-0,75-У ГазТУ 102-488/1-05</t>
  </si>
  <si>
    <t>Днище ДШ 720(9 К55)-5,6-0,75-У ТУ 1469-016-01395041-2008</t>
  </si>
  <si>
    <t>Днище ДШ 1020(18К60)-7,5-0,6-УХЛ ТУ 1469-006-00153229-2009</t>
  </si>
  <si>
    <t>Днище ДШ 530(16К60)-7,5-0,6-УХЛ с изоляцией Пк-60 ГазТУ 102-488/1-05 / ТУ 1469-006-00153229-09 / ТУ</t>
  </si>
  <si>
    <t>Днище ДШ 530(16К60)-7,5-0,6-УХЛ ТУ 1469-006-00153229-09</t>
  </si>
  <si>
    <t>Цена за ед. руб</t>
  </si>
  <si>
    <t>Количество, кг на ед</t>
  </si>
  <si>
    <t xml:space="preserve">Цена за ед. руб </t>
  </si>
  <si>
    <t>Общий вес</t>
  </si>
  <si>
    <t>МТР</t>
  </si>
  <si>
    <t>Е И</t>
  </si>
  <si>
    <t>Адрес</t>
  </si>
  <si>
    <t>Московская область, г. Щёлково</t>
  </si>
  <si>
    <t>кран шаровой ПТ39180-150-21 Ду 150 Ру 80</t>
  </si>
  <si>
    <t>кран шаровой МА 39015-01 Ду 100 Ру 16</t>
  </si>
  <si>
    <t>Кран шаровой  11лс69п2 (хл) Ду 300 Ру 80</t>
  </si>
  <si>
    <t>Кран шаровой ПТ39180-300-15 Ду 300 Ру 80 с заводским антикорозийным покрытием по ТУ 2226-003-95-971812-07</t>
  </si>
  <si>
    <t>кран шаровой ДУ100 РУ16 СТ.20 ПОД ПРИВАРКУ</t>
  </si>
  <si>
    <t>Регулятор давления РД-80-80 Ду 80 Ру 8,0 МПа; с ответными фланцами и крепежом, РД 80 Са 2.573.011 54 Заводской № 9,10</t>
  </si>
  <si>
    <t>Кран шаровой ЗАРД100.063.40-01.Р DN 100 PN 6,3 Мпа</t>
  </si>
  <si>
    <t>Вентиль 15с58нж Ду50</t>
  </si>
  <si>
    <t>Вентиль 15с58нж Ду80</t>
  </si>
  <si>
    <t>Затвор обратный поворотный 19лс19нж, Ду100 Ру16 МПа, в комплекте с ответными фланцами, прокладками и крепежем. Среда -газ. исп. ХЛ, сталь 20ГЛ</t>
  </si>
  <si>
    <t>Кран шаровой ; МА39010-02, DN 50, PN 1.6 МПа, фланцевый, надземный ручной</t>
  </si>
  <si>
    <t>КРАН ШАРОВОЙ DN 50 PN 1,6 МПа ПРИВАРНОЙ С РУЧНЫМ УПРАВЛЕНИЕМ ХЛ ЗАРД 050.016.40-03.Р</t>
  </si>
  <si>
    <t>Кран шаровой фланцевый с ответными фланцами из углерод.стали Ду150 Ру1,6 МПа ; рабочая среда-горячая</t>
  </si>
  <si>
    <t>Кран шаровой фланцевый с ответными фланцамии из из легированной нержавеющей стали Ду50 Ру1,6МПа в ко</t>
  </si>
  <si>
    <t>13  / 146,86 м</t>
  </si>
  <si>
    <t>Задвижка клиновая с выдв.шпинделем ручной привод 30С41НЖ; Ду100 Ру16, с КОФ</t>
  </si>
  <si>
    <t>Задвижка Ду 150 Ру 16 30С41НЖ</t>
  </si>
  <si>
    <t>Задвижка стальная клиновая ЗКС Ду150  Ру 100 кгс/см2 30с16нж с КОФ, с Ручным управлением класс герметичности "А", сталь 20, Климатическое исполнение У1</t>
  </si>
  <si>
    <t xml:space="preserve">Заслонка дисковая  Ду500 Ру 16, ТУ 3741-009-97965425-2007, </t>
  </si>
  <si>
    <t xml:space="preserve">Заслонка дисковая Ду1000  Ру16, ТУ 3741-009-97965425-2007, 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</si>
  <si>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</si>
  <si>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</si>
  <si>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</si>
  <si>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</si>
  <si>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</si>
  <si>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</si>
  <si>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155/ 1858 м</t>
  </si>
  <si>
    <t>8  /  92,69 м</t>
  </si>
  <si>
    <t>42 / 504 м</t>
  </si>
  <si>
    <t xml:space="preserve">4  /  </t>
  </si>
  <si>
    <t>Вологда СГЛ ( Орехово-Зуево)</t>
  </si>
  <si>
    <t>Уфа</t>
  </si>
  <si>
    <t>г. Вологда ( МО Орехово-Зуево)</t>
  </si>
  <si>
    <t>Курская область, г. Обоянь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</si>
</sst>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1" fontId="3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horizontal="center" wrapText="1"/>
    </xf>
    <xf numFmtId="4" fontId="5" fillId="0" borderId="0" xfId="0" applyNumberFormat="1" applyFont="1"/>
    <xf numFmtId="0" fontId="3" fillId="3" borderId="0" xfId="0" applyFont="1" applyFill="1"/>
    <xf numFmtId="3" fontId="2" fillId="2" borderId="2" xfId="0" applyNumberFormat="1" applyFont="1" applyFill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3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tabSelected="1" workbookViewId="0">
      <pane ySplit="1" topLeftCell="A2" activePane="bottomLeft" state="frozen"/>
      <selection pane="bottomLeft" activeCell="J2" sqref="J2"/>
    </sheetView>
  </sheetViews>
  <sheetFormatPr defaultRowHeight="15"/>
  <cols>
    <col min="1" max="1" width="5.7109375" style="5" customWidth="1"/>
    <col min="2" max="2" width="32" style="12" customWidth="1"/>
    <col min="3" max="3" width="29.42578125" customWidth="1"/>
    <col min="4" max="4" width="27.28515625" customWidth="1"/>
    <col min="5" max="5" width="22.5703125" customWidth="1"/>
    <col min="6" max="6" width="20.85546875" customWidth="1"/>
    <col min="7" max="7" width="6.85546875" customWidth="1"/>
    <col min="8" max="8" width="9" customWidth="1"/>
    <col min="9" max="9" width="13.28515625" customWidth="1"/>
    <col min="10" max="10" width="12" style="5" customWidth="1"/>
    <col min="11" max="11" width="17.140625" customWidth="1"/>
    <col min="12" max="12" width="32" customWidth="1"/>
  </cols>
  <sheetData>
    <row r="1" spans="1:12" s="3" customFormat="1" ht="38.25" customHeight="1">
      <c r="A1" s="7" t="s">
        <v>5</v>
      </c>
      <c r="B1" s="11" t="s">
        <v>3</v>
      </c>
      <c r="C1" s="4" t="s">
        <v>0</v>
      </c>
      <c r="D1" s="8" t="s">
        <v>6</v>
      </c>
      <c r="E1" s="8" t="s">
        <v>7</v>
      </c>
      <c r="F1" s="8" t="s">
        <v>39</v>
      </c>
      <c r="G1" s="4" t="s">
        <v>1</v>
      </c>
      <c r="H1" s="4" t="s">
        <v>2</v>
      </c>
      <c r="I1" s="6" t="s">
        <v>25</v>
      </c>
      <c r="J1" s="6" t="s">
        <v>35</v>
      </c>
    </row>
    <row r="2" spans="1:12" ht="27.75" customHeight="1">
      <c r="A2" s="73">
        <v>1</v>
      </c>
      <c r="B2" s="22" t="s">
        <v>187</v>
      </c>
      <c r="C2" s="22" t="s">
        <v>12</v>
      </c>
      <c r="D2" s="22" t="s">
        <v>9</v>
      </c>
      <c r="E2" s="22" t="s">
        <v>10</v>
      </c>
      <c r="F2" s="22" t="s">
        <v>32</v>
      </c>
      <c r="G2" s="23" t="s">
        <v>4</v>
      </c>
      <c r="H2" s="74">
        <v>7.4030000000000022</v>
      </c>
      <c r="I2" s="40">
        <v>79000</v>
      </c>
      <c r="J2" s="40" t="s">
        <v>183</v>
      </c>
      <c r="K2" s="72"/>
      <c r="L2" s="72"/>
    </row>
    <row r="3" spans="1:12" ht="25.5">
      <c r="A3" s="73">
        <v>2</v>
      </c>
      <c r="B3" s="22" t="s">
        <v>187</v>
      </c>
      <c r="C3" s="22" t="s">
        <v>13</v>
      </c>
      <c r="D3" s="22" t="s">
        <v>11</v>
      </c>
      <c r="E3" s="22" t="s">
        <v>10</v>
      </c>
      <c r="F3" s="22" t="s">
        <v>33</v>
      </c>
      <c r="G3" s="23" t="s">
        <v>4</v>
      </c>
      <c r="H3" s="74">
        <v>14.432</v>
      </c>
      <c r="I3" s="40">
        <v>79000</v>
      </c>
      <c r="J3" s="40" t="s">
        <v>37</v>
      </c>
    </row>
    <row r="4" spans="1:12" ht="25.5">
      <c r="A4" s="73">
        <f t="shared" ref="A4:A10" si="0">A3+1</f>
        <v>3</v>
      </c>
      <c r="B4" s="10" t="s">
        <v>30</v>
      </c>
      <c r="C4" s="10" t="s">
        <v>26</v>
      </c>
      <c r="D4" s="10" t="s">
        <v>27</v>
      </c>
      <c r="E4" s="22" t="s">
        <v>17</v>
      </c>
      <c r="F4" s="22" t="s">
        <v>31</v>
      </c>
      <c r="G4" s="23" t="s">
        <v>4</v>
      </c>
      <c r="H4" s="74">
        <v>93.707999999999998</v>
      </c>
      <c r="I4" s="75">
        <v>37000</v>
      </c>
      <c r="J4" s="75" t="s">
        <v>168</v>
      </c>
    </row>
    <row r="5" spans="1:12" ht="28.5" customHeight="1">
      <c r="A5" s="73">
        <f t="shared" si="0"/>
        <v>4</v>
      </c>
      <c r="B5" s="22" t="s">
        <v>187</v>
      </c>
      <c r="C5" s="22" t="s">
        <v>15</v>
      </c>
      <c r="D5" s="22" t="s">
        <v>14</v>
      </c>
      <c r="E5" s="22" t="s">
        <v>8</v>
      </c>
      <c r="F5" s="22" t="s">
        <v>34</v>
      </c>
      <c r="G5" s="23" t="s">
        <v>4</v>
      </c>
      <c r="H5" s="74">
        <v>9.5169999999999995</v>
      </c>
      <c r="I5" s="75">
        <v>75000</v>
      </c>
      <c r="J5" s="75" t="s">
        <v>36</v>
      </c>
    </row>
    <row r="6" spans="1:12" ht="25.5">
      <c r="A6" s="73">
        <f t="shared" si="0"/>
        <v>5</v>
      </c>
      <c r="B6" s="22" t="s">
        <v>28</v>
      </c>
      <c r="C6" s="22" t="s">
        <v>18</v>
      </c>
      <c r="D6" s="22" t="s">
        <v>16</v>
      </c>
      <c r="E6" s="22" t="s">
        <v>17</v>
      </c>
      <c r="F6" s="22" t="s">
        <v>34</v>
      </c>
      <c r="G6" s="23" t="s">
        <v>4</v>
      </c>
      <c r="H6" s="74">
        <v>42.829000000000001</v>
      </c>
      <c r="I6" s="75">
        <v>75000</v>
      </c>
      <c r="J6" s="75" t="s">
        <v>181</v>
      </c>
    </row>
    <row r="7" spans="1:12" ht="25.5">
      <c r="A7" s="73">
        <f t="shared" si="0"/>
        <v>6</v>
      </c>
      <c r="B7" s="22" t="s">
        <v>187</v>
      </c>
      <c r="C7" s="22" t="s">
        <v>19</v>
      </c>
      <c r="D7" s="22" t="s">
        <v>14</v>
      </c>
      <c r="E7" s="22" t="s">
        <v>8</v>
      </c>
      <c r="F7" s="22" t="s">
        <v>34</v>
      </c>
      <c r="G7" s="23" t="s">
        <v>4</v>
      </c>
      <c r="H7" s="74">
        <v>5.6040000000000001</v>
      </c>
      <c r="I7" s="75">
        <v>75000</v>
      </c>
      <c r="J7" s="75" t="s">
        <v>38</v>
      </c>
    </row>
    <row r="8" spans="1:12" ht="24" customHeight="1">
      <c r="A8" s="73">
        <f t="shared" si="0"/>
        <v>7</v>
      </c>
      <c r="B8" s="22" t="s">
        <v>29</v>
      </c>
      <c r="C8" s="22" t="s">
        <v>21</v>
      </c>
      <c r="D8" s="22" t="s">
        <v>20</v>
      </c>
      <c r="E8" s="22" t="s">
        <v>17</v>
      </c>
      <c r="F8" s="22" t="s">
        <v>33</v>
      </c>
      <c r="G8" s="23" t="s">
        <v>4</v>
      </c>
      <c r="H8" s="74">
        <f>164.89-131.88</f>
        <v>33.009999999999991</v>
      </c>
      <c r="I8" s="75">
        <v>72000</v>
      </c>
      <c r="J8" s="75"/>
    </row>
    <row r="9" spans="1:12" ht="25.5">
      <c r="A9" s="73">
        <f t="shared" si="0"/>
        <v>8</v>
      </c>
      <c r="B9" s="22" t="s">
        <v>29</v>
      </c>
      <c r="C9" s="22" t="s">
        <v>22</v>
      </c>
      <c r="D9" s="22" t="s">
        <v>20</v>
      </c>
      <c r="E9" s="22" t="s">
        <v>17</v>
      </c>
      <c r="F9" s="22" t="s">
        <v>33</v>
      </c>
      <c r="G9" s="23" t="s">
        <v>4</v>
      </c>
      <c r="H9" s="74">
        <v>1213.222</v>
      </c>
      <c r="I9" s="75">
        <v>70000</v>
      </c>
      <c r="J9" s="75" t="s">
        <v>180</v>
      </c>
    </row>
    <row r="10" spans="1:12" ht="25.5" customHeight="1">
      <c r="A10" s="73">
        <f t="shared" si="0"/>
        <v>9</v>
      </c>
      <c r="B10" s="22" t="s">
        <v>28</v>
      </c>
      <c r="C10" s="22" t="s">
        <v>24</v>
      </c>
      <c r="D10" s="22" t="s">
        <v>20</v>
      </c>
      <c r="E10" s="22" t="s">
        <v>17</v>
      </c>
      <c r="F10" s="22" t="s">
        <v>33</v>
      </c>
      <c r="G10" s="23" t="s">
        <v>4</v>
      </c>
      <c r="H10" s="74">
        <v>329.04199999999997</v>
      </c>
      <c r="I10" s="75">
        <v>70000</v>
      </c>
      <c r="J10" s="75" t="s">
        <v>182</v>
      </c>
    </row>
    <row r="11" spans="1:12">
      <c r="A11" s="16"/>
      <c r="B11" s="17"/>
      <c r="C11" s="18"/>
      <c r="D11" s="18"/>
      <c r="E11" s="18"/>
      <c r="F11" s="18"/>
      <c r="G11" s="9" t="s">
        <v>23</v>
      </c>
      <c r="H11" s="19">
        <f>SUBTOTAL(9,H2:H10)</f>
        <v>1748.7669999999998</v>
      </c>
      <c r="I11" s="14"/>
      <c r="J11" s="15"/>
    </row>
  </sheetData>
  <autoFilter ref="A1:J10"/>
  <pageMargins left="0.25" right="0.25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pane ySplit="1" topLeftCell="A2" activePane="bottomLeft" state="frozen"/>
      <selection activeCell="E1" sqref="E1"/>
      <selection pane="bottomLeft" activeCell="B5" sqref="B5"/>
    </sheetView>
  </sheetViews>
  <sheetFormatPr defaultRowHeight="12.75"/>
  <cols>
    <col min="1" max="1" width="7.140625" style="18" customWidth="1"/>
    <col min="2" max="2" width="45.7109375" style="18" customWidth="1"/>
    <col min="3" max="3" width="7.28515625" style="18" customWidth="1"/>
    <col min="4" max="4" width="7" style="55" customWidth="1"/>
    <col min="5" max="5" width="10.85546875" style="56" customWidth="1"/>
    <col min="6" max="6" width="8.140625" style="56" customWidth="1"/>
    <col min="7" max="7" width="26.140625" style="18" customWidth="1"/>
    <col min="8" max="8" width="10.28515625" style="54" customWidth="1"/>
    <col min="9" max="9" width="15.7109375" style="18" customWidth="1"/>
    <col min="10" max="16384" width="9.140625" style="18"/>
  </cols>
  <sheetData>
    <row r="1" spans="1:9" ht="27" customHeight="1">
      <c r="A1" s="4" t="s">
        <v>89</v>
      </c>
      <c r="B1" s="4" t="s">
        <v>0</v>
      </c>
      <c r="C1" s="4" t="s">
        <v>1</v>
      </c>
      <c r="D1" s="7" t="s">
        <v>2</v>
      </c>
      <c r="E1" s="39" t="s">
        <v>132</v>
      </c>
      <c r="F1" s="39"/>
      <c r="G1" s="4" t="s">
        <v>3</v>
      </c>
      <c r="H1" s="48" t="s">
        <v>148</v>
      </c>
      <c r="I1" s="4" t="s">
        <v>133</v>
      </c>
    </row>
    <row r="2" spans="1:9" ht="25.5">
      <c r="A2" s="20">
        <v>55</v>
      </c>
      <c r="B2" s="1" t="s">
        <v>91</v>
      </c>
      <c r="C2" s="2" t="s">
        <v>41</v>
      </c>
      <c r="D2" s="57">
        <v>1</v>
      </c>
      <c r="E2" s="13">
        <v>1456</v>
      </c>
      <c r="F2" s="13">
        <f>E2*D2</f>
        <v>1456</v>
      </c>
      <c r="G2" s="20" t="s">
        <v>42</v>
      </c>
      <c r="H2" s="53">
        <v>84448</v>
      </c>
      <c r="I2" s="53">
        <f t="shared" ref="I2:I4" si="0">H2*D2</f>
        <v>84448</v>
      </c>
    </row>
    <row r="3" spans="1:9" ht="25.5">
      <c r="A3" s="20">
        <v>118</v>
      </c>
      <c r="B3" s="1" t="s">
        <v>92</v>
      </c>
      <c r="C3" s="2" t="s">
        <v>41</v>
      </c>
      <c r="D3" s="57">
        <v>1</v>
      </c>
      <c r="E3" s="13">
        <v>712</v>
      </c>
      <c r="F3" s="13">
        <f t="shared" ref="F3:F8" si="1">E3*D3</f>
        <v>712</v>
      </c>
      <c r="G3" s="20" t="s">
        <v>42</v>
      </c>
      <c r="H3" s="53">
        <v>41296</v>
      </c>
      <c r="I3" s="53">
        <f t="shared" si="0"/>
        <v>41296</v>
      </c>
    </row>
    <row r="4" spans="1:9" ht="25.5">
      <c r="A4" s="20">
        <v>157</v>
      </c>
      <c r="B4" s="1" t="s">
        <v>93</v>
      </c>
      <c r="C4" s="2" t="s">
        <v>41</v>
      </c>
      <c r="D4" s="57">
        <v>2</v>
      </c>
      <c r="E4" s="13">
        <v>1405</v>
      </c>
      <c r="F4" s="13">
        <f t="shared" si="1"/>
        <v>2810</v>
      </c>
      <c r="G4" s="20" t="s">
        <v>42</v>
      </c>
      <c r="H4" s="53">
        <v>81490</v>
      </c>
      <c r="I4" s="53">
        <f t="shared" si="0"/>
        <v>162980</v>
      </c>
    </row>
    <row r="5" spans="1:9" ht="25.5">
      <c r="A5" s="20">
        <v>329</v>
      </c>
      <c r="B5" s="1" t="s">
        <v>102</v>
      </c>
      <c r="C5" s="2" t="s">
        <v>41</v>
      </c>
      <c r="D5" s="57">
        <v>1</v>
      </c>
      <c r="E5" s="13">
        <v>1446</v>
      </c>
      <c r="F5" s="13">
        <f t="shared" si="1"/>
        <v>1446</v>
      </c>
      <c r="G5" s="20" t="s">
        <v>42</v>
      </c>
      <c r="H5" s="53">
        <v>83868</v>
      </c>
      <c r="I5" s="53">
        <f t="shared" ref="I5:I8" si="2">H5*D5</f>
        <v>83868</v>
      </c>
    </row>
    <row r="6" spans="1:9" ht="25.5">
      <c r="A6" s="20">
        <v>704</v>
      </c>
      <c r="B6" s="1" t="s">
        <v>103</v>
      </c>
      <c r="C6" s="2" t="s">
        <v>76</v>
      </c>
      <c r="D6" s="57">
        <v>1</v>
      </c>
      <c r="E6" s="13">
        <v>563.33333333333337</v>
      </c>
      <c r="F6" s="13">
        <f t="shared" si="1"/>
        <v>563.33333333333337</v>
      </c>
      <c r="G6" s="20" t="s">
        <v>184</v>
      </c>
      <c r="H6" s="53">
        <v>32673.333333333336</v>
      </c>
      <c r="I6" s="53">
        <f t="shared" si="2"/>
        <v>32673.333333333336</v>
      </c>
    </row>
    <row r="7" spans="1:9" ht="25.5">
      <c r="A7" s="20">
        <v>705</v>
      </c>
      <c r="B7" s="1" t="s">
        <v>104</v>
      </c>
      <c r="C7" s="2" t="s">
        <v>76</v>
      </c>
      <c r="D7" s="57">
        <v>1</v>
      </c>
      <c r="E7" s="13">
        <v>1726</v>
      </c>
      <c r="F7" s="13">
        <f t="shared" si="1"/>
        <v>1726</v>
      </c>
      <c r="G7" s="20" t="s">
        <v>184</v>
      </c>
      <c r="H7" s="53">
        <v>84448</v>
      </c>
      <c r="I7" s="53">
        <f t="shared" si="2"/>
        <v>84448</v>
      </c>
    </row>
    <row r="8" spans="1:9" ht="25.5">
      <c r="A8" s="20">
        <v>736</v>
      </c>
      <c r="B8" s="1" t="s">
        <v>108</v>
      </c>
      <c r="C8" s="2" t="s">
        <v>76</v>
      </c>
      <c r="D8" s="57">
        <v>1</v>
      </c>
      <c r="E8" s="13">
        <v>2738</v>
      </c>
      <c r="F8" s="13">
        <f t="shared" si="1"/>
        <v>2738</v>
      </c>
      <c r="G8" s="20" t="s">
        <v>83</v>
      </c>
      <c r="H8" s="53">
        <v>158804</v>
      </c>
      <c r="I8" s="53">
        <f t="shared" si="2"/>
        <v>158804</v>
      </c>
    </row>
    <row r="9" spans="1:9">
      <c r="A9" s="33"/>
      <c r="B9" s="33"/>
      <c r="C9" s="33"/>
      <c r="D9" s="37">
        <f>SUBTOTAL(9,D2:D8)</f>
        <v>8</v>
      </c>
      <c r="E9" s="37"/>
      <c r="F9" s="40">
        <f>SUBTOTAL(9,F2:F8)</f>
        <v>11451.333333333332</v>
      </c>
      <c r="G9" s="38"/>
      <c r="H9" s="40"/>
      <c r="I9" s="40">
        <f>SUBTOTAL(9,I2:I8)</f>
        <v>648517.33333333326</v>
      </c>
    </row>
  </sheetData>
  <autoFilter ref="A1:I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pane ySplit="1" topLeftCell="A2" activePane="bottomLeft" state="frozen"/>
      <selection pane="bottomLeft" activeCell="C19" sqref="C19"/>
    </sheetView>
  </sheetViews>
  <sheetFormatPr defaultRowHeight="12.75"/>
  <cols>
    <col min="1" max="1" width="6.140625" style="60" customWidth="1"/>
    <col min="2" max="2" width="57.28515625" style="60" customWidth="1"/>
    <col min="3" max="3" width="9.140625" style="60"/>
    <col min="4" max="4" width="7.140625" style="61" customWidth="1"/>
    <col min="5" max="5" width="9" style="62" hidden="1" customWidth="1"/>
    <col min="6" max="6" width="9.5703125" style="62" hidden="1" customWidth="1"/>
    <col min="7" max="7" width="27" style="60" customWidth="1"/>
    <col min="8" max="8" width="10.85546875" style="61" customWidth="1"/>
    <col min="9" max="9" width="13.85546875" style="61" customWidth="1"/>
    <col min="10" max="16384" width="9.140625" style="60"/>
  </cols>
  <sheetData>
    <row r="1" spans="1:9" ht="38.25">
      <c r="A1" s="4" t="s">
        <v>89</v>
      </c>
      <c r="B1" s="4" t="s">
        <v>0</v>
      </c>
      <c r="C1" s="4" t="s">
        <v>1</v>
      </c>
      <c r="D1" s="48" t="s">
        <v>2</v>
      </c>
      <c r="E1" s="39" t="s">
        <v>132</v>
      </c>
      <c r="F1" s="48" t="s">
        <v>149</v>
      </c>
      <c r="G1" s="4" t="s">
        <v>3</v>
      </c>
      <c r="H1" s="48" t="s">
        <v>148</v>
      </c>
      <c r="I1" s="48" t="s">
        <v>133</v>
      </c>
    </row>
    <row r="2" spans="1:9" ht="38.25">
      <c r="A2" s="20">
        <v>174</v>
      </c>
      <c r="B2" s="1" t="s">
        <v>94</v>
      </c>
      <c r="C2" s="20" t="s">
        <v>41</v>
      </c>
      <c r="D2" s="47">
        <v>1</v>
      </c>
      <c r="E2" s="40">
        <v>4146.8</v>
      </c>
      <c r="F2" s="13">
        <f t="shared" ref="F2:F9" si="0">E2*D2</f>
        <v>4146.8</v>
      </c>
      <c r="G2" s="20" t="s">
        <v>42</v>
      </c>
      <c r="H2" s="53">
        <v>153431.6</v>
      </c>
      <c r="I2" s="53">
        <f t="shared" ref="I2:I9" si="1">H2*D2</f>
        <v>153431.6</v>
      </c>
    </row>
    <row r="3" spans="1:9" ht="38.25">
      <c r="A3" s="20">
        <v>241</v>
      </c>
      <c r="B3" s="1" t="s">
        <v>96</v>
      </c>
      <c r="C3" s="20" t="s">
        <v>41</v>
      </c>
      <c r="D3" s="47">
        <v>1</v>
      </c>
      <c r="E3" s="40">
        <v>3838</v>
      </c>
      <c r="F3" s="13">
        <f t="shared" si="0"/>
        <v>3838</v>
      </c>
      <c r="G3" s="20" t="s">
        <v>42</v>
      </c>
      <c r="H3" s="53">
        <v>142006</v>
      </c>
      <c r="I3" s="53">
        <f t="shared" si="1"/>
        <v>142006</v>
      </c>
    </row>
    <row r="4" spans="1:9" ht="25.5">
      <c r="A4" s="20">
        <v>245</v>
      </c>
      <c r="B4" s="1" t="s">
        <v>97</v>
      </c>
      <c r="C4" s="20" t="s">
        <v>41</v>
      </c>
      <c r="D4" s="47">
        <v>1</v>
      </c>
      <c r="E4" s="40">
        <v>288.33333333333331</v>
      </c>
      <c r="F4" s="13">
        <f t="shared" si="0"/>
        <v>288.33333333333331</v>
      </c>
      <c r="G4" s="20" t="s">
        <v>42</v>
      </c>
      <c r="H4" s="53">
        <v>10668.333333333332</v>
      </c>
      <c r="I4" s="53">
        <f t="shared" si="1"/>
        <v>10668.333333333332</v>
      </c>
    </row>
    <row r="5" spans="1:9" ht="25.5">
      <c r="A5" s="20">
        <v>246</v>
      </c>
      <c r="B5" s="1" t="s">
        <v>97</v>
      </c>
      <c r="C5" s="20" t="s">
        <v>41</v>
      </c>
      <c r="D5" s="47">
        <v>1</v>
      </c>
      <c r="E5" s="40">
        <v>288.33333333333331</v>
      </c>
      <c r="F5" s="13">
        <f t="shared" si="0"/>
        <v>288.33333333333331</v>
      </c>
      <c r="G5" s="20" t="s">
        <v>42</v>
      </c>
      <c r="H5" s="53">
        <v>10668.333333333332</v>
      </c>
      <c r="I5" s="53">
        <f t="shared" si="1"/>
        <v>10668.333333333332</v>
      </c>
    </row>
    <row r="6" spans="1:9" ht="25.5">
      <c r="A6" s="20">
        <v>248</v>
      </c>
      <c r="B6" s="1" t="s">
        <v>98</v>
      </c>
      <c r="C6" s="20" t="s">
        <v>41</v>
      </c>
      <c r="D6" s="47">
        <v>1</v>
      </c>
      <c r="E6" s="40">
        <v>280</v>
      </c>
      <c r="F6" s="13">
        <f t="shared" si="0"/>
        <v>280</v>
      </c>
      <c r="G6" s="20" t="s">
        <v>42</v>
      </c>
      <c r="H6" s="53">
        <v>10360</v>
      </c>
      <c r="I6" s="53">
        <f t="shared" si="1"/>
        <v>10360</v>
      </c>
    </row>
    <row r="7" spans="1:9" ht="25.5">
      <c r="A7" s="20">
        <v>251</v>
      </c>
      <c r="B7" s="1" t="s">
        <v>99</v>
      </c>
      <c r="C7" s="20" t="s">
        <v>41</v>
      </c>
      <c r="D7" s="47">
        <v>1</v>
      </c>
      <c r="E7" s="40">
        <v>236</v>
      </c>
      <c r="F7" s="13">
        <f t="shared" si="0"/>
        <v>236</v>
      </c>
      <c r="G7" s="20" t="s">
        <v>42</v>
      </c>
      <c r="H7" s="53">
        <v>8732</v>
      </c>
      <c r="I7" s="53">
        <f t="shared" si="1"/>
        <v>8732</v>
      </c>
    </row>
    <row r="8" spans="1:9" ht="25.5">
      <c r="A8" s="20">
        <v>253</v>
      </c>
      <c r="B8" s="1" t="s">
        <v>97</v>
      </c>
      <c r="C8" s="20" t="s">
        <v>41</v>
      </c>
      <c r="D8" s="47">
        <v>2</v>
      </c>
      <c r="E8" s="40">
        <v>293</v>
      </c>
      <c r="F8" s="13">
        <f t="shared" si="0"/>
        <v>586</v>
      </c>
      <c r="G8" s="20" t="s">
        <v>42</v>
      </c>
      <c r="H8" s="53">
        <v>10841</v>
      </c>
      <c r="I8" s="53">
        <f t="shared" si="1"/>
        <v>21682</v>
      </c>
    </row>
    <row r="9" spans="1:9" ht="38.25">
      <c r="A9" s="20">
        <v>273</v>
      </c>
      <c r="B9" s="1" t="s">
        <v>101</v>
      </c>
      <c r="C9" s="20" t="s">
        <v>41</v>
      </c>
      <c r="D9" s="47">
        <v>1</v>
      </c>
      <c r="E9" s="40">
        <v>1830</v>
      </c>
      <c r="F9" s="13">
        <f t="shared" si="0"/>
        <v>1830</v>
      </c>
      <c r="G9" s="20" t="s">
        <v>42</v>
      </c>
      <c r="H9" s="53">
        <v>67710</v>
      </c>
      <c r="I9" s="53">
        <f t="shared" si="1"/>
        <v>67710</v>
      </c>
    </row>
    <row r="10" spans="1:9" ht="25.5">
      <c r="A10" s="20">
        <v>731</v>
      </c>
      <c r="B10" s="1" t="s">
        <v>105</v>
      </c>
      <c r="C10" s="20" t="s">
        <v>76</v>
      </c>
      <c r="D10" s="47">
        <v>1</v>
      </c>
      <c r="E10" s="40">
        <v>3775</v>
      </c>
      <c r="F10" s="13">
        <f t="shared" ref="F10:F16" si="2">E10*D10</f>
        <v>3775</v>
      </c>
      <c r="G10" s="20" t="s">
        <v>83</v>
      </c>
      <c r="H10" s="53">
        <v>139675</v>
      </c>
      <c r="I10" s="53">
        <f t="shared" ref="I10:I16" si="3">H10*D10</f>
        <v>139675</v>
      </c>
    </row>
    <row r="11" spans="1:9" ht="25.5">
      <c r="A11" s="20">
        <v>733</v>
      </c>
      <c r="B11" s="1" t="s">
        <v>106</v>
      </c>
      <c r="C11" s="20" t="s">
        <v>76</v>
      </c>
      <c r="D11" s="47">
        <v>1</v>
      </c>
      <c r="E11" s="40">
        <v>3800</v>
      </c>
      <c r="F11" s="13">
        <f t="shared" si="2"/>
        <v>3800</v>
      </c>
      <c r="G11" s="20" t="s">
        <v>83</v>
      </c>
      <c r="H11" s="53">
        <v>140600</v>
      </c>
      <c r="I11" s="53">
        <f t="shared" si="3"/>
        <v>140600</v>
      </c>
    </row>
    <row r="12" spans="1:9" ht="25.5">
      <c r="A12" s="20">
        <v>735</v>
      </c>
      <c r="B12" s="1" t="s">
        <v>107</v>
      </c>
      <c r="C12" s="20" t="s">
        <v>76</v>
      </c>
      <c r="D12" s="47">
        <v>1</v>
      </c>
      <c r="E12" s="40">
        <v>5155</v>
      </c>
      <c r="F12" s="13">
        <f t="shared" si="2"/>
        <v>5155</v>
      </c>
      <c r="G12" s="20" t="s">
        <v>83</v>
      </c>
      <c r="H12" s="53">
        <v>190735</v>
      </c>
      <c r="I12" s="53">
        <f t="shared" si="3"/>
        <v>190735</v>
      </c>
    </row>
    <row r="13" spans="1:9" ht="25.5">
      <c r="A13" s="20">
        <v>757</v>
      </c>
      <c r="B13" s="1" t="s">
        <v>109</v>
      </c>
      <c r="C13" s="20" t="s">
        <v>76</v>
      </c>
      <c r="D13" s="47">
        <v>1</v>
      </c>
      <c r="E13" s="40">
        <v>5460</v>
      </c>
      <c r="F13" s="13">
        <f t="shared" si="2"/>
        <v>5460</v>
      </c>
      <c r="G13" s="20" t="s">
        <v>87</v>
      </c>
      <c r="H13" s="53">
        <v>202020</v>
      </c>
      <c r="I13" s="53">
        <f t="shared" si="3"/>
        <v>202020</v>
      </c>
    </row>
    <row r="14" spans="1:9">
      <c r="A14" s="20">
        <v>54</v>
      </c>
      <c r="B14" s="1" t="s">
        <v>90</v>
      </c>
      <c r="C14" s="2" t="s">
        <v>41</v>
      </c>
      <c r="D14" s="47">
        <v>1</v>
      </c>
      <c r="E14" s="40">
        <v>10700</v>
      </c>
      <c r="F14" s="13">
        <f t="shared" si="2"/>
        <v>10700</v>
      </c>
      <c r="G14" s="20" t="s">
        <v>42</v>
      </c>
      <c r="H14" s="53">
        <v>374500</v>
      </c>
      <c r="I14" s="53">
        <f t="shared" si="3"/>
        <v>374500</v>
      </c>
    </row>
    <row r="15" spans="1:9">
      <c r="A15" s="20">
        <v>208</v>
      </c>
      <c r="B15" s="1" t="s">
        <v>95</v>
      </c>
      <c r="C15" s="2" t="s">
        <v>41</v>
      </c>
      <c r="D15" s="47">
        <v>1</v>
      </c>
      <c r="E15" s="40">
        <v>4814.333333333333</v>
      </c>
      <c r="F15" s="13">
        <f t="shared" si="2"/>
        <v>4814.333333333333</v>
      </c>
      <c r="G15" s="20" t="s">
        <v>42</v>
      </c>
      <c r="H15" s="53">
        <v>178130.33333333331</v>
      </c>
      <c r="I15" s="53">
        <f t="shared" si="3"/>
        <v>178130.33333333331</v>
      </c>
    </row>
    <row r="16" spans="1:9" ht="25.5">
      <c r="A16" s="20">
        <v>262</v>
      </c>
      <c r="B16" s="1" t="s">
        <v>100</v>
      </c>
      <c r="C16" s="2" t="s">
        <v>41</v>
      </c>
      <c r="D16" s="47">
        <v>1</v>
      </c>
      <c r="E16" s="40">
        <v>3428</v>
      </c>
      <c r="F16" s="13">
        <f t="shared" si="2"/>
        <v>3428</v>
      </c>
      <c r="G16" s="20" t="s">
        <v>42</v>
      </c>
      <c r="H16" s="53">
        <v>126836</v>
      </c>
      <c r="I16" s="53">
        <f t="shared" si="3"/>
        <v>126836</v>
      </c>
    </row>
    <row r="17" spans="1:9">
      <c r="A17" s="33"/>
      <c r="B17" s="33"/>
      <c r="C17" s="33"/>
      <c r="D17" s="58">
        <f>SUBTOTAL(9,D2:D16)</f>
        <v>16</v>
      </c>
      <c r="E17" s="40"/>
      <c r="F17" s="40">
        <f>SUBTOTAL(9,F2:F16)</f>
        <v>48625.8</v>
      </c>
      <c r="G17" s="34"/>
      <c r="H17" s="58"/>
      <c r="I17" s="58"/>
    </row>
  </sheetData>
  <autoFilter ref="A1:I1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pane ySplit="1" topLeftCell="A26" activePane="bottomLeft" state="frozen"/>
      <selection pane="bottomLeft" activeCell="G9" sqref="G9"/>
    </sheetView>
  </sheetViews>
  <sheetFormatPr defaultRowHeight="12.75"/>
  <cols>
    <col min="1" max="1" width="5" style="45" customWidth="1"/>
    <col min="2" max="2" width="55.28515625" style="45" customWidth="1"/>
    <col min="3" max="3" width="8.140625" style="45" customWidth="1"/>
    <col min="4" max="4" width="8.85546875" style="50" customWidth="1"/>
    <col min="5" max="6" width="11" style="52" hidden="1" customWidth="1"/>
    <col min="7" max="7" width="25.5703125" style="45" customWidth="1"/>
    <col min="8" max="8" width="15.85546875" style="50" customWidth="1"/>
    <col min="9" max="9" width="13.7109375" style="50" customWidth="1"/>
    <col min="10" max="16384" width="9.140625" style="45"/>
  </cols>
  <sheetData>
    <row r="1" spans="1:9" ht="25.5">
      <c r="A1" s="4" t="s">
        <v>89</v>
      </c>
      <c r="B1" s="4" t="s">
        <v>0</v>
      </c>
      <c r="C1" s="4" t="s">
        <v>1</v>
      </c>
      <c r="D1" s="48" t="s">
        <v>2</v>
      </c>
      <c r="E1" s="39" t="s">
        <v>132</v>
      </c>
      <c r="F1" s="65"/>
      <c r="G1" s="35" t="s">
        <v>3</v>
      </c>
      <c r="H1" s="48" t="s">
        <v>130</v>
      </c>
      <c r="I1" s="48" t="s">
        <v>134</v>
      </c>
    </row>
    <row r="2" spans="1:9" ht="25.5">
      <c r="A2" s="20">
        <v>53</v>
      </c>
      <c r="B2" s="1" t="s">
        <v>40</v>
      </c>
      <c r="C2" s="2" t="s">
        <v>41</v>
      </c>
      <c r="D2" s="47">
        <v>1</v>
      </c>
      <c r="E2" s="40">
        <v>2024</v>
      </c>
      <c r="F2" s="66">
        <f>E2*D2</f>
        <v>2024</v>
      </c>
      <c r="G2" s="24" t="s">
        <v>42</v>
      </c>
      <c r="H2" s="26">
        <v>117392</v>
      </c>
      <c r="I2" s="47">
        <f t="shared" ref="I2:I16" si="0">H2*D2</f>
        <v>117392</v>
      </c>
    </row>
    <row r="3" spans="1:9">
      <c r="A3" s="20">
        <v>88</v>
      </c>
      <c r="B3" s="1" t="s">
        <v>43</v>
      </c>
      <c r="C3" s="2" t="s">
        <v>41</v>
      </c>
      <c r="D3" s="47">
        <v>1</v>
      </c>
      <c r="E3" s="40">
        <v>396</v>
      </c>
      <c r="F3" s="66">
        <f t="shared" ref="F3:F35" si="1">E3*D3</f>
        <v>396</v>
      </c>
      <c r="G3" s="24" t="s">
        <v>42</v>
      </c>
      <c r="H3" s="26">
        <v>22968</v>
      </c>
      <c r="I3" s="47">
        <f t="shared" si="0"/>
        <v>22968</v>
      </c>
    </row>
    <row r="4" spans="1:9">
      <c r="A4" s="20">
        <v>97</v>
      </c>
      <c r="B4" s="1" t="s">
        <v>44</v>
      </c>
      <c r="C4" s="2" t="s">
        <v>41</v>
      </c>
      <c r="D4" s="47">
        <v>1</v>
      </c>
      <c r="E4" s="40">
        <v>358</v>
      </c>
      <c r="F4" s="66">
        <f t="shared" si="1"/>
        <v>358</v>
      </c>
      <c r="G4" s="24" t="s">
        <v>42</v>
      </c>
      <c r="H4" s="26">
        <v>20764</v>
      </c>
      <c r="I4" s="47">
        <f t="shared" si="0"/>
        <v>20764</v>
      </c>
    </row>
    <row r="5" spans="1:9" ht="25.5">
      <c r="A5" s="20">
        <v>108</v>
      </c>
      <c r="B5" s="1" t="s">
        <v>45</v>
      </c>
      <c r="C5" s="2" t="s">
        <v>41</v>
      </c>
      <c r="D5" s="47">
        <v>4</v>
      </c>
      <c r="E5" s="40">
        <v>804</v>
      </c>
      <c r="F5" s="66">
        <f t="shared" si="1"/>
        <v>3216</v>
      </c>
      <c r="G5" s="24" t="s">
        <v>42</v>
      </c>
      <c r="H5" s="26">
        <v>46632</v>
      </c>
      <c r="I5" s="47">
        <f t="shared" si="0"/>
        <v>186528</v>
      </c>
    </row>
    <row r="6" spans="1:9" ht="25.5">
      <c r="A6" s="20">
        <v>112</v>
      </c>
      <c r="B6" s="1" t="s">
        <v>46</v>
      </c>
      <c r="C6" s="2" t="s">
        <v>41</v>
      </c>
      <c r="D6" s="47">
        <v>1</v>
      </c>
      <c r="E6" s="40">
        <v>549</v>
      </c>
      <c r="F6" s="66">
        <f t="shared" si="1"/>
        <v>549</v>
      </c>
      <c r="G6" s="24" t="s">
        <v>42</v>
      </c>
      <c r="H6" s="26">
        <v>31842</v>
      </c>
      <c r="I6" s="47">
        <f t="shared" si="0"/>
        <v>31842</v>
      </c>
    </row>
    <row r="7" spans="1:9" ht="38.25">
      <c r="A7" s="20">
        <v>143</v>
      </c>
      <c r="B7" s="1" t="s">
        <v>47</v>
      </c>
      <c r="C7" s="2" t="s">
        <v>41</v>
      </c>
      <c r="D7" s="47">
        <v>1</v>
      </c>
      <c r="E7" s="40">
        <v>334</v>
      </c>
      <c r="F7" s="66">
        <f t="shared" si="1"/>
        <v>334</v>
      </c>
      <c r="G7" s="24" t="s">
        <v>42</v>
      </c>
      <c r="H7" s="26">
        <v>19372</v>
      </c>
      <c r="I7" s="47">
        <f t="shared" si="0"/>
        <v>19372</v>
      </c>
    </row>
    <row r="8" spans="1:9" ht="25.5">
      <c r="A8" s="20">
        <v>147</v>
      </c>
      <c r="B8" s="1" t="s">
        <v>48</v>
      </c>
      <c r="C8" s="2" t="s">
        <v>41</v>
      </c>
      <c r="D8" s="47">
        <v>1</v>
      </c>
      <c r="E8" s="40">
        <v>718</v>
      </c>
      <c r="F8" s="66">
        <f t="shared" si="1"/>
        <v>718</v>
      </c>
      <c r="G8" s="24" t="s">
        <v>42</v>
      </c>
      <c r="H8" s="26">
        <v>41644</v>
      </c>
      <c r="I8" s="47">
        <f t="shared" si="0"/>
        <v>41644</v>
      </c>
    </row>
    <row r="9" spans="1:9" ht="38.25">
      <c r="A9" s="20">
        <v>148</v>
      </c>
      <c r="B9" s="1" t="s">
        <v>49</v>
      </c>
      <c r="C9" s="2" t="s">
        <v>41</v>
      </c>
      <c r="D9" s="47">
        <v>1</v>
      </c>
      <c r="E9" s="40">
        <v>460</v>
      </c>
      <c r="F9" s="66">
        <f t="shared" si="1"/>
        <v>460</v>
      </c>
      <c r="G9" s="24" t="s">
        <v>42</v>
      </c>
      <c r="H9" s="26">
        <v>26680</v>
      </c>
      <c r="I9" s="47">
        <f t="shared" si="0"/>
        <v>26680</v>
      </c>
    </row>
    <row r="10" spans="1:9" ht="25.5">
      <c r="A10" s="20">
        <v>151</v>
      </c>
      <c r="B10" s="1" t="s">
        <v>50</v>
      </c>
      <c r="C10" s="2" t="s">
        <v>41</v>
      </c>
      <c r="D10" s="47">
        <v>1</v>
      </c>
      <c r="E10" s="40">
        <v>506</v>
      </c>
      <c r="F10" s="66">
        <f t="shared" si="1"/>
        <v>506</v>
      </c>
      <c r="G10" s="24" t="s">
        <v>42</v>
      </c>
      <c r="H10" s="26">
        <v>29348</v>
      </c>
      <c r="I10" s="47">
        <f t="shared" si="0"/>
        <v>29348</v>
      </c>
    </row>
    <row r="11" spans="1:9" ht="25.5">
      <c r="A11" s="20">
        <v>152</v>
      </c>
      <c r="B11" s="1" t="s">
        <v>50</v>
      </c>
      <c r="C11" s="2" t="s">
        <v>41</v>
      </c>
      <c r="D11" s="47">
        <v>5</v>
      </c>
      <c r="E11" s="40">
        <v>566</v>
      </c>
      <c r="F11" s="66">
        <f t="shared" si="1"/>
        <v>2830</v>
      </c>
      <c r="G11" s="24" t="s">
        <v>42</v>
      </c>
      <c r="H11" s="26">
        <v>32828</v>
      </c>
      <c r="I11" s="47">
        <f t="shared" si="0"/>
        <v>164140</v>
      </c>
    </row>
    <row r="12" spans="1:9" ht="25.5">
      <c r="A12" s="20">
        <v>167</v>
      </c>
      <c r="B12" s="1" t="s">
        <v>51</v>
      </c>
      <c r="C12" s="2" t="s">
        <v>41</v>
      </c>
      <c r="D12" s="47">
        <v>1</v>
      </c>
      <c r="E12" s="40">
        <v>470</v>
      </c>
      <c r="F12" s="66">
        <f t="shared" si="1"/>
        <v>470</v>
      </c>
      <c r="G12" s="24" t="s">
        <v>42</v>
      </c>
      <c r="H12" s="26">
        <v>27260</v>
      </c>
      <c r="I12" s="47">
        <f t="shared" si="0"/>
        <v>27260</v>
      </c>
    </row>
    <row r="13" spans="1:9" ht="25.5">
      <c r="A13" s="20">
        <v>169</v>
      </c>
      <c r="B13" s="1" t="s">
        <v>52</v>
      </c>
      <c r="C13" s="2" t="s">
        <v>41</v>
      </c>
      <c r="D13" s="47">
        <v>3</v>
      </c>
      <c r="E13" s="40">
        <v>351</v>
      </c>
      <c r="F13" s="66">
        <f t="shared" si="1"/>
        <v>1053</v>
      </c>
      <c r="G13" s="24" t="s">
        <v>42</v>
      </c>
      <c r="H13" s="26">
        <v>20358</v>
      </c>
      <c r="I13" s="47">
        <f t="shared" si="0"/>
        <v>61074</v>
      </c>
    </row>
    <row r="14" spans="1:9" ht="25.5">
      <c r="A14" s="20">
        <v>179</v>
      </c>
      <c r="B14" s="1" t="s">
        <v>53</v>
      </c>
      <c r="C14" s="2" t="s">
        <v>41</v>
      </c>
      <c r="D14" s="47">
        <v>1</v>
      </c>
      <c r="E14" s="40">
        <v>445</v>
      </c>
      <c r="F14" s="66">
        <f t="shared" si="1"/>
        <v>445</v>
      </c>
      <c r="G14" s="24" t="s">
        <v>42</v>
      </c>
      <c r="H14" s="26">
        <v>25810</v>
      </c>
      <c r="I14" s="47">
        <f t="shared" si="0"/>
        <v>25810</v>
      </c>
    </row>
    <row r="15" spans="1:9" ht="25.5">
      <c r="A15" s="20">
        <v>180</v>
      </c>
      <c r="B15" s="1" t="s">
        <v>54</v>
      </c>
      <c r="C15" s="2" t="s">
        <v>41</v>
      </c>
      <c r="D15" s="47">
        <v>1</v>
      </c>
      <c r="E15" s="40">
        <v>630</v>
      </c>
      <c r="F15" s="66">
        <f t="shared" si="1"/>
        <v>630</v>
      </c>
      <c r="G15" s="24" t="s">
        <v>42</v>
      </c>
      <c r="H15" s="26">
        <v>36540</v>
      </c>
      <c r="I15" s="47">
        <f t="shared" si="0"/>
        <v>36540</v>
      </c>
    </row>
    <row r="16" spans="1:9" ht="25.5">
      <c r="A16" s="20">
        <v>190</v>
      </c>
      <c r="B16" s="1" t="s">
        <v>55</v>
      </c>
      <c r="C16" s="2" t="s">
        <v>41</v>
      </c>
      <c r="D16" s="47">
        <v>2</v>
      </c>
      <c r="E16" s="40">
        <v>430</v>
      </c>
      <c r="F16" s="66">
        <f t="shared" si="1"/>
        <v>860</v>
      </c>
      <c r="G16" s="24" t="s">
        <v>42</v>
      </c>
      <c r="H16" s="26">
        <v>24940</v>
      </c>
      <c r="I16" s="47">
        <f t="shared" si="0"/>
        <v>49880</v>
      </c>
    </row>
    <row r="17" spans="1:9">
      <c r="A17" s="20">
        <v>191</v>
      </c>
      <c r="B17" s="1" t="s">
        <v>56</v>
      </c>
      <c r="C17" s="2" t="s">
        <v>41</v>
      </c>
      <c r="D17" s="47">
        <v>1</v>
      </c>
      <c r="E17" s="40">
        <v>430</v>
      </c>
      <c r="F17" s="66">
        <f t="shared" si="1"/>
        <v>430</v>
      </c>
      <c r="G17" s="24" t="s">
        <v>42</v>
      </c>
      <c r="H17" s="26">
        <v>24940</v>
      </c>
      <c r="I17" s="47">
        <f t="shared" ref="I17:I34" si="2">H17*D17</f>
        <v>24940</v>
      </c>
    </row>
    <row r="18" spans="1:9" ht="25.5">
      <c r="A18" s="20">
        <v>198</v>
      </c>
      <c r="B18" s="1" t="s">
        <v>57</v>
      </c>
      <c r="C18" s="2" t="s">
        <v>41</v>
      </c>
      <c r="D18" s="47">
        <v>1</v>
      </c>
      <c r="E18" s="40">
        <v>2816</v>
      </c>
      <c r="F18" s="66">
        <f t="shared" si="1"/>
        <v>2816</v>
      </c>
      <c r="G18" s="24" t="s">
        <v>42</v>
      </c>
      <c r="H18" s="26">
        <v>163328</v>
      </c>
      <c r="I18" s="47">
        <f t="shared" si="2"/>
        <v>163328</v>
      </c>
    </row>
    <row r="19" spans="1:9" ht="25.5">
      <c r="A19" s="20">
        <v>215</v>
      </c>
      <c r="B19" s="1" t="s">
        <v>58</v>
      </c>
      <c r="C19" s="2" t="s">
        <v>41</v>
      </c>
      <c r="D19" s="47">
        <v>1</v>
      </c>
      <c r="E19" s="40">
        <v>400</v>
      </c>
      <c r="F19" s="66">
        <f t="shared" si="1"/>
        <v>400</v>
      </c>
      <c r="G19" s="24" t="s">
        <v>42</v>
      </c>
      <c r="H19" s="26">
        <v>23200</v>
      </c>
      <c r="I19" s="47">
        <f t="shared" si="2"/>
        <v>23200</v>
      </c>
    </row>
    <row r="20" spans="1:9" ht="25.5">
      <c r="A20" s="20">
        <v>217</v>
      </c>
      <c r="B20" s="1" t="s">
        <v>59</v>
      </c>
      <c r="C20" s="2" t="s">
        <v>41</v>
      </c>
      <c r="D20" s="47">
        <v>1</v>
      </c>
      <c r="E20" s="40">
        <v>200</v>
      </c>
      <c r="F20" s="66">
        <f t="shared" si="1"/>
        <v>200</v>
      </c>
      <c r="G20" s="24" t="s">
        <v>42</v>
      </c>
      <c r="H20" s="26">
        <v>11600</v>
      </c>
      <c r="I20" s="47">
        <f t="shared" si="2"/>
        <v>11600</v>
      </c>
    </row>
    <row r="21" spans="1:9">
      <c r="A21" s="20">
        <v>231</v>
      </c>
      <c r="B21" s="1" t="s">
        <v>60</v>
      </c>
      <c r="C21" s="2" t="s">
        <v>41</v>
      </c>
      <c r="D21" s="47">
        <v>1</v>
      </c>
      <c r="E21" s="40">
        <v>980</v>
      </c>
      <c r="F21" s="66">
        <f t="shared" si="1"/>
        <v>980</v>
      </c>
      <c r="G21" s="24" t="s">
        <v>42</v>
      </c>
      <c r="H21" s="26">
        <v>56840</v>
      </c>
      <c r="I21" s="47">
        <f t="shared" si="2"/>
        <v>56840</v>
      </c>
    </row>
    <row r="22" spans="1:9" ht="25.5">
      <c r="A22" s="20">
        <v>237</v>
      </c>
      <c r="B22" s="1" t="s">
        <v>61</v>
      </c>
      <c r="C22" s="2" t="s">
        <v>41</v>
      </c>
      <c r="D22" s="47">
        <v>1</v>
      </c>
      <c r="E22" s="40">
        <v>980</v>
      </c>
      <c r="F22" s="66">
        <f t="shared" si="1"/>
        <v>980</v>
      </c>
      <c r="G22" s="24" t="s">
        <v>42</v>
      </c>
      <c r="H22" s="26">
        <v>56840</v>
      </c>
      <c r="I22" s="47">
        <f t="shared" si="2"/>
        <v>56840</v>
      </c>
    </row>
    <row r="23" spans="1:9" ht="25.5">
      <c r="A23" s="20">
        <v>240</v>
      </c>
      <c r="B23" s="1" t="s">
        <v>62</v>
      </c>
      <c r="C23" s="2" t="s">
        <v>41</v>
      </c>
      <c r="D23" s="47">
        <v>1</v>
      </c>
      <c r="E23" s="40">
        <v>1300</v>
      </c>
      <c r="F23" s="66">
        <f t="shared" si="1"/>
        <v>1300</v>
      </c>
      <c r="G23" s="24" t="s">
        <v>42</v>
      </c>
      <c r="H23" s="26">
        <v>75400</v>
      </c>
      <c r="I23" s="47">
        <f t="shared" si="2"/>
        <v>75400</v>
      </c>
    </row>
    <row r="24" spans="1:9" ht="25.5">
      <c r="A24" s="20">
        <v>296</v>
      </c>
      <c r="B24" s="1" t="s">
        <v>63</v>
      </c>
      <c r="C24" s="2" t="s">
        <v>41</v>
      </c>
      <c r="D24" s="47">
        <v>1</v>
      </c>
      <c r="E24" s="40">
        <v>807</v>
      </c>
      <c r="F24" s="66">
        <f t="shared" si="1"/>
        <v>807</v>
      </c>
      <c r="G24" s="24" t="s">
        <v>42</v>
      </c>
      <c r="H24" s="26">
        <v>46806</v>
      </c>
      <c r="I24" s="47">
        <f t="shared" si="2"/>
        <v>46806</v>
      </c>
    </row>
    <row r="25" spans="1:9" ht="40.5" customHeight="1">
      <c r="A25" s="20">
        <v>305</v>
      </c>
      <c r="B25" s="1" t="s">
        <v>64</v>
      </c>
      <c r="C25" s="2" t="s">
        <v>41</v>
      </c>
      <c r="D25" s="47">
        <v>1</v>
      </c>
      <c r="E25" s="40">
        <v>1054</v>
      </c>
      <c r="F25" s="66">
        <f t="shared" si="1"/>
        <v>1054</v>
      </c>
      <c r="G25" s="24" t="s">
        <v>42</v>
      </c>
      <c r="H25" s="26">
        <v>61132</v>
      </c>
      <c r="I25" s="47">
        <f t="shared" si="2"/>
        <v>61132</v>
      </c>
    </row>
    <row r="26" spans="1:9" ht="25.5">
      <c r="A26" s="20">
        <v>309</v>
      </c>
      <c r="B26" s="1" t="s">
        <v>65</v>
      </c>
      <c r="C26" s="2" t="s">
        <v>41</v>
      </c>
      <c r="D26" s="47">
        <v>1</v>
      </c>
      <c r="E26" s="40">
        <v>555</v>
      </c>
      <c r="F26" s="66">
        <f t="shared" si="1"/>
        <v>555</v>
      </c>
      <c r="G26" s="24" t="s">
        <v>42</v>
      </c>
      <c r="H26" s="26">
        <v>32190</v>
      </c>
      <c r="I26" s="47">
        <f t="shared" si="2"/>
        <v>32190</v>
      </c>
    </row>
    <row r="27" spans="1:9" ht="25.5">
      <c r="A27" s="20">
        <v>319</v>
      </c>
      <c r="B27" s="1" t="s">
        <v>66</v>
      </c>
      <c r="C27" s="2" t="s">
        <v>41</v>
      </c>
      <c r="D27" s="47">
        <v>1</v>
      </c>
      <c r="E27" s="40">
        <v>247.6</v>
      </c>
      <c r="F27" s="66">
        <f t="shared" si="1"/>
        <v>247.6</v>
      </c>
      <c r="G27" s="24" t="s">
        <v>42</v>
      </c>
      <c r="H27" s="26">
        <v>14360.8</v>
      </c>
      <c r="I27" s="47">
        <f t="shared" si="2"/>
        <v>14360.8</v>
      </c>
    </row>
    <row r="28" spans="1:9" ht="25.5">
      <c r="A28" s="20">
        <v>331</v>
      </c>
      <c r="B28" s="1" t="s">
        <v>67</v>
      </c>
      <c r="C28" s="2" t="s">
        <v>41</v>
      </c>
      <c r="D28" s="47">
        <v>1</v>
      </c>
      <c r="E28" s="40">
        <v>475</v>
      </c>
      <c r="F28" s="66">
        <f t="shared" si="1"/>
        <v>475</v>
      </c>
      <c r="G28" s="24" t="s">
        <v>42</v>
      </c>
      <c r="H28" s="26">
        <v>27550</v>
      </c>
      <c r="I28" s="47">
        <f t="shared" si="2"/>
        <v>27550</v>
      </c>
    </row>
    <row r="29" spans="1:9" ht="25.5">
      <c r="A29" s="20">
        <v>333</v>
      </c>
      <c r="B29" s="1" t="s">
        <v>68</v>
      </c>
      <c r="C29" s="2" t="s">
        <v>41</v>
      </c>
      <c r="D29" s="47">
        <v>1</v>
      </c>
      <c r="E29" s="40">
        <v>767</v>
      </c>
      <c r="F29" s="66">
        <f t="shared" si="1"/>
        <v>767</v>
      </c>
      <c r="G29" s="24" t="s">
        <v>42</v>
      </c>
      <c r="H29" s="26">
        <v>44486</v>
      </c>
      <c r="I29" s="47">
        <f t="shared" si="2"/>
        <v>44486</v>
      </c>
    </row>
    <row r="30" spans="1:9" ht="38.25">
      <c r="A30" s="20">
        <v>336</v>
      </c>
      <c r="B30" s="1" t="s">
        <v>69</v>
      </c>
      <c r="C30" s="2" t="s">
        <v>41</v>
      </c>
      <c r="D30" s="47">
        <v>1</v>
      </c>
      <c r="E30" s="40">
        <v>2024</v>
      </c>
      <c r="F30" s="66">
        <f t="shared" si="1"/>
        <v>2024</v>
      </c>
      <c r="G30" s="24" t="s">
        <v>42</v>
      </c>
      <c r="H30" s="26">
        <v>117392</v>
      </c>
      <c r="I30" s="47">
        <f t="shared" si="2"/>
        <v>117392</v>
      </c>
    </row>
    <row r="31" spans="1:9" ht="25.5">
      <c r="A31" s="20">
        <v>377</v>
      </c>
      <c r="B31" s="1" t="s">
        <v>70</v>
      </c>
      <c r="C31" s="2" t="s">
        <v>41</v>
      </c>
      <c r="D31" s="47">
        <v>1</v>
      </c>
      <c r="E31" s="40">
        <v>1110</v>
      </c>
      <c r="F31" s="66">
        <f t="shared" si="1"/>
        <v>1110</v>
      </c>
      <c r="G31" s="24" t="s">
        <v>42</v>
      </c>
      <c r="H31" s="26">
        <v>64380</v>
      </c>
      <c r="I31" s="47">
        <f t="shared" si="2"/>
        <v>64380</v>
      </c>
    </row>
    <row r="32" spans="1:9" ht="25.5">
      <c r="A32" s="20">
        <v>401</v>
      </c>
      <c r="B32" s="1" t="s">
        <v>71</v>
      </c>
      <c r="C32" s="2" t="s">
        <v>41</v>
      </c>
      <c r="D32" s="47">
        <v>1</v>
      </c>
      <c r="E32" s="40">
        <v>2175</v>
      </c>
      <c r="F32" s="66">
        <f t="shared" si="1"/>
        <v>2175</v>
      </c>
      <c r="G32" s="24" t="s">
        <v>42</v>
      </c>
      <c r="H32" s="26">
        <v>126150</v>
      </c>
      <c r="I32" s="47">
        <f t="shared" si="2"/>
        <v>126150</v>
      </c>
    </row>
    <row r="33" spans="1:9" ht="25.5">
      <c r="A33" s="20">
        <v>415</v>
      </c>
      <c r="B33" s="1" t="s">
        <v>72</v>
      </c>
      <c r="C33" s="2" t="s">
        <v>41</v>
      </c>
      <c r="D33" s="47">
        <v>1</v>
      </c>
      <c r="E33" s="40">
        <v>200.5</v>
      </c>
      <c r="F33" s="66">
        <f t="shared" si="1"/>
        <v>200.5</v>
      </c>
      <c r="G33" s="24" t="s">
        <v>42</v>
      </c>
      <c r="H33" s="26">
        <v>11629</v>
      </c>
      <c r="I33" s="47">
        <f t="shared" si="2"/>
        <v>11629</v>
      </c>
    </row>
    <row r="34" spans="1:9" ht="25.5">
      <c r="A34" s="20">
        <v>432</v>
      </c>
      <c r="B34" s="1" t="s">
        <v>73</v>
      </c>
      <c r="C34" s="2" t="s">
        <v>41</v>
      </c>
      <c r="D34" s="47">
        <v>1</v>
      </c>
      <c r="E34" s="40">
        <v>37</v>
      </c>
      <c r="F34" s="66">
        <f t="shared" si="1"/>
        <v>37</v>
      </c>
      <c r="G34" s="24" t="s">
        <v>42</v>
      </c>
      <c r="H34" s="26">
        <v>2146</v>
      </c>
      <c r="I34" s="47">
        <f t="shared" si="2"/>
        <v>2146</v>
      </c>
    </row>
    <row r="35" spans="1:9" ht="25.5">
      <c r="A35" s="20">
        <v>436</v>
      </c>
      <c r="B35" s="1" t="s">
        <v>74</v>
      </c>
      <c r="C35" s="2" t="s">
        <v>41</v>
      </c>
      <c r="D35" s="47">
        <v>1</v>
      </c>
      <c r="E35" s="40">
        <v>142</v>
      </c>
      <c r="F35" s="66">
        <f t="shared" si="1"/>
        <v>142</v>
      </c>
      <c r="G35" s="24" t="s">
        <v>42</v>
      </c>
      <c r="H35" s="26">
        <v>8236</v>
      </c>
      <c r="I35" s="47">
        <f t="shared" ref="I35:I45" si="3">H35*D35</f>
        <v>8236</v>
      </c>
    </row>
    <row r="36" spans="1:9" ht="25.5">
      <c r="A36" s="20">
        <v>670</v>
      </c>
      <c r="B36" s="1" t="s">
        <v>75</v>
      </c>
      <c r="C36" s="2" t="s">
        <v>76</v>
      </c>
      <c r="D36" s="47">
        <v>1</v>
      </c>
      <c r="E36" s="40">
        <v>685</v>
      </c>
      <c r="F36" s="66">
        <f t="shared" ref="F36:F45" si="4">E36*D36</f>
        <v>685</v>
      </c>
      <c r="G36" s="24" t="s">
        <v>77</v>
      </c>
      <c r="H36" s="26">
        <v>39730</v>
      </c>
      <c r="I36" s="47">
        <f t="shared" si="3"/>
        <v>39730</v>
      </c>
    </row>
    <row r="37" spans="1:9" ht="25.5">
      <c r="A37" s="20">
        <v>671</v>
      </c>
      <c r="B37" s="1" t="s">
        <v>78</v>
      </c>
      <c r="C37" s="2" t="s">
        <v>76</v>
      </c>
      <c r="D37" s="47">
        <v>1</v>
      </c>
      <c r="E37" s="40">
        <v>110</v>
      </c>
      <c r="F37" s="66">
        <f t="shared" si="4"/>
        <v>110</v>
      </c>
      <c r="G37" s="24" t="s">
        <v>77</v>
      </c>
      <c r="H37" s="26">
        <v>6380</v>
      </c>
      <c r="I37" s="47">
        <f t="shared" si="3"/>
        <v>6380</v>
      </c>
    </row>
    <row r="38" spans="1:9" ht="25.5">
      <c r="A38" s="20">
        <v>672</v>
      </c>
      <c r="B38" s="1" t="s">
        <v>78</v>
      </c>
      <c r="C38" s="2" t="s">
        <v>76</v>
      </c>
      <c r="D38" s="47">
        <v>1</v>
      </c>
      <c r="E38" s="40">
        <v>110</v>
      </c>
      <c r="F38" s="66">
        <f t="shared" si="4"/>
        <v>110</v>
      </c>
      <c r="G38" s="24" t="s">
        <v>77</v>
      </c>
      <c r="H38" s="26">
        <v>6380</v>
      </c>
      <c r="I38" s="47">
        <f t="shared" si="3"/>
        <v>6380</v>
      </c>
    </row>
    <row r="39" spans="1:9" ht="25.5">
      <c r="A39" s="20">
        <v>674</v>
      </c>
      <c r="B39" s="1" t="s">
        <v>79</v>
      </c>
      <c r="C39" s="2" t="s">
        <v>76</v>
      </c>
      <c r="D39" s="47">
        <v>1</v>
      </c>
      <c r="E39" s="40">
        <v>590</v>
      </c>
      <c r="F39" s="66">
        <f t="shared" si="4"/>
        <v>590</v>
      </c>
      <c r="G39" s="24" t="s">
        <v>77</v>
      </c>
      <c r="H39" s="26">
        <v>34220</v>
      </c>
      <c r="I39" s="47">
        <f t="shared" si="3"/>
        <v>34220</v>
      </c>
    </row>
    <row r="40" spans="1:9" ht="25.5">
      <c r="A40" s="20">
        <v>708</v>
      </c>
      <c r="B40" s="1" t="s">
        <v>80</v>
      </c>
      <c r="C40" s="2" t="s">
        <v>76</v>
      </c>
      <c r="D40" s="47">
        <v>1</v>
      </c>
      <c r="E40" s="40">
        <v>900</v>
      </c>
      <c r="F40" s="66">
        <f t="shared" si="4"/>
        <v>900</v>
      </c>
      <c r="G40" s="24" t="s">
        <v>81</v>
      </c>
      <c r="H40" s="26">
        <v>52200</v>
      </c>
      <c r="I40" s="47">
        <f t="shared" si="3"/>
        <v>52200</v>
      </c>
    </row>
    <row r="41" spans="1:9" ht="25.5">
      <c r="A41" s="20">
        <v>737</v>
      </c>
      <c r="B41" s="1" t="s">
        <v>82</v>
      </c>
      <c r="C41" s="2" t="s">
        <v>76</v>
      </c>
      <c r="D41" s="47">
        <v>1</v>
      </c>
      <c r="E41" s="40">
        <v>840</v>
      </c>
      <c r="F41" s="66">
        <f t="shared" si="4"/>
        <v>840</v>
      </c>
      <c r="G41" s="24" t="s">
        <v>83</v>
      </c>
      <c r="H41" s="26">
        <v>48720</v>
      </c>
      <c r="I41" s="47">
        <f t="shared" si="3"/>
        <v>48720</v>
      </c>
    </row>
    <row r="42" spans="1:9" ht="25.5">
      <c r="A42" s="20">
        <v>739</v>
      </c>
      <c r="B42" s="1" t="s">
        <v>84</v>
      </c>
      <c r="C42" s="2" t="s">
        <v>76</v>
      </c>
      <c r="D42" s="47">
        <v>1</v>
      </c>
      <c r="E42" s="40">
        <v>3600</v>
      </c>
      <c r="F42" s="66">
        <f t="shared" si="4"/>
        <v>3600</v>
      </c>
      <c r="G42" s="24" t="s">
        <v>83</v>
      </c>
      <c r="H42" s="26">
        <v>208800</v>
      </c>
      <c r="I42" s="47">
        <f t="shared" si="3"/>
        <v>208800</v>
      </c>
    </row>
    <row r="43" spans="1:9" ht="25.5">
      <c r="A43" s="20">
        <v>740</v>
      </c>
      <c r="B43" s="1" t="s">
        <v>85</v>
      </c>
      <c r="C43" s="2" t="s">
        <v>76</v>
      </c>
      <c r="D43" s="47">
        <v>1</v>
      </c>
      <c r="E43" s="40">
        <v>1350</v>
      </c>
      <c r="F43" s="66">
        <f t="shared" si="4"/>
        <v>1350</v>
      </c>
      <c r="G43" s="24" t="s">
        <v>83</v>
      </c>
      <c r="H43" s="26">
        <v>78300</v>
      </c>
      <c r="I43" s="47">
        <f t="shared" si="3"/>
        <v>78300</v>
      </c>
    </row>
    <row r="44" spans="1:9" ht="25.5">
      <c r="A44" s="20">
        <v>760</v>
      </c>
      <c r="B44" s="1" t="s">
        <v>86</v>
      </c>
      <c r="C44" s="2" t="s">
        <v>76</v>
      </c>
      <c r="D44" s="47">
        <v>1</v>
      </c>
      <c r="E44" s="40">
        <v>840</v>
      </c>
      <c r="F44" s="66">
        <f t="shared" si="4"/>
        <v>840</v>
      </c>
      <c r="G44" s="24" t="s">
        <v>87</v>
      </c>
      <c r="H44" s="26">
        <v>48720</v>
      </c>
      <c r="I44" s="47">
        <f t="shared" si="3"/>
        <v>48720</v>
      </c>
    </row>
    <row r="45" spans="1:9" ht="25.5">
      <c r="A45" s="20">
        <v>762</v>
      </c>
      <c r="B45" s="1" t="s">
        <v>88</v>
      </c>
      <c r="C45" s="2" t="s">
        <v>76</v>
      </c>
      <c r="D45" s="47">
        <v>1</v>
      </c>
      <c r="E45" s="40">
        <v>1350</v>
      </c>
      <c r="F45" s="66">
        <f t="shared" si="4"/>
        <v>1350</v>
      </c>
      <c r="G45" s="24" t="s">
        <v>87</v>
      </c>
      <c r="H45" s="26">
        <v>78300</v>
      </c>
      <c r="I45" s="47">
        <f t="shared" si="3"/>
        <v>78300</v>
      </c>
    </row>
    <row r="46" spans="1:9">
      <c r="A46" s="46"/>
      <c r="B46" s="25" t="s">
        <v>23</v>
      </c>
      <c r="C46" s="46"/>
      <c r="D46" s="49">
        <f>SUBTOTAL(9,D2:D45)</f>
        <v>54</v>
      </c>
      <c r="E46" s="49"/>
      <c r="F46" s="49">
        <f>SUBTOTAL(9,F2:F45)</f>
        <v>41924.1</v>
      </c>
      <c r="G46" s="46"/>
      <c r="H46" s="49"/>
      <c r="I46" s="49"/>
    </row>
  </sheetData>
  <autoFilter ref="A1:I4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pane ySplit="1" topLeftCell="A2" activePane="bottomLeft" state="frozen"/>
      <selection pane="bottomLeft" activeCell="B4" sqref="B4"/>
    </sheetView>
  </sheetViews>
  <sheetFormatPr defaultRowHeight="12.75"/>
  <cols>
    <col min="1" max="1" width="9.140625" style="18"/>
    <col min="2" max="2" width="34" style="18" customWidth="1"/>
    <col min="3" max="3" width="9.140625" style="18"/>
    <col min="4" max="4" width="7.7109375" style="54" customWidth="1"/>
    <col min="5" max="6" width="14.42578125" style="56" customWidth="1"/>
    <col min="7" max="7" width="24.42578125" style="18" customWidth="1"/>
    <col min="8" max="8" width="11.140625" style="54" customWidth="1"/>
    <col min="9" max="9" width="14" style="54" customWidth="1"/>
    <col min="10" max="16384" width="9.140625" style="18"/>
  </cols>
  <sheetData>
    <row r="1" spans="1:9" ht="26.25" customHeight="1">
      <c r="A1" s="30" t="s">
        <v>89</v>
      </c>
      <c r="B1" s="30" t="s">
        <v>0</v>
      </c>
      <c r="C1" s="30" t="s">
        <v>1</v>
      </c>
      <c r="D1" s="48" t="s">
        <v>2</v>
      </c>
      <c r="E1" s="39" t="s">
        <v>147</v>
      </c>
      <c r="F1" s="39"/>
      <c r="G1" s="30" t="s">
        <v>3</v>
      </c>
      <c r="H1" s="48" t="s">
        <v>146</v>
      </c>
      <c r="I1" s="48" t="s">
        <v>134</v>
      </c>
    </row>
    <row r="2" spans="1:9" ht="25.5">
      <c r="A2" s="27">
        <v>57</v>
      </c>
      <c r="B2" s="28" t="s">
        <v>135</v>
      </c>
      <c r="C2" s="29" t="s">
        <v>41</v>
      </c>
      <c r="D2" s="47">
        <v>1</v>
      </c>
      <c r="E2" s="13">
        <v>99.5</v>
      </c>
      <c r="F2" s="13">
        <f>E2*D2</f>
        <v>99.5</v>
      </c>
      <c r="G2" s="27" t="s">
        <v>42</v>
      </c>
      <c r="H2" s="47">
        <v>9651.5</v>
      </c>
      <c r="I2" s="47">
        <f t="shared" ref="I2:I12" si="0">H2*D2</f>
        <v>9651.5</v>
      </c>
    </row>
    <row r="3" spans="1:9" ht="25.5">
      <c r="A3" s="27">
        <v>137</v>
      </c>
      <c r="B3" s="28" t="s">
        <v>136</v>
      </c>
      <c r="C3" s="29" t="s">
        <v>41</v>
      </c>
      <c r="D3" s="47">
        <v>1</v>
      </c>
      <c r="E3" s="13">
        <v>655</v>
      </c>
      <c r="F3" s="13">
        <f t="shared" ref="F3:F12" si="1">E3*D3</f>
        <v>655</v>
      </c>
      <c r="G3" s="27" t="s">
        <v>42</v>
      </c>
      <c r="H3" s="47">
        <v>63535</v>
      </c>
      <c r="I3" s="47">
        <f t="shared" si="0"/>
        <v>63535</v>
      </c>
    </row>
    <row r="4" spans="1:9" ht="25.5">
      <c r="A4" s="27">
        <v>164</v>
      </c>
      <c r="B4" s="28" t="s">
        <v>137</v>
      </c>
      <c r="C4" s="29" t="s">
        <v>41</v>
      </c>
      <c r="D4" s="47">
        <v>1</v>
      </c>
      <c r="E4" s="13">
        <v>209</v>
      </c>
      <c r="F4" s="13">
        <f t="shared" si="1"/>
        <v>209</v>
      </c>
      <c r="G4" s="27" t="s">
        <v>42</v>
      </c>
      <c r="H4" s="47">
        <v>20273</v>
      </c>
      <c r="I4" s="47">
        <f t="shared" si="0"/>
        <v>20273</v>
      </c>
    </row>
    <row r="5" spans="1:9" ht="25.5">
      <c r="A5" s="27">
        <v>256</v>
      </c>
      <c r="B5" s="28" t="s">
        <v>138</v>
      </c>
      <c r="C5" s="29" t="s">
        <v>41</v>
      </c>
      <c r="D5" s="47">
        <v>1</v>
      </c>
      <c r="E5" s="13">
        <v>165</v>
      </c>
      <c r="F5" s="13">
        <f t="shared" si="1"/>
        <v>165</v>
      </c>
      <c r="G5" s="27" t="s">
        <v>42</v>
      </c>
      <c r="H5" s="47">
        <v>16005</v>
      </c>
      <c r="I5" s="47">
        <f t="shared" si="0"/>
        <v>16005</v>
      </c>
    </row>
    <row r="6" spans="1:9" ht="25.5">
      <c r="A6" s="27">
        <v>263</v>
      </c>
      <c r="B6" s="28" t="s">
        <v>139</v>
      </c>
      <c r="C6" s="29" t="s">
        <v>41</v>
      </c>
      <c r="D6" s="47">
        <v>1</v>
      </c>
      <c r="E6" s="13">
        <v>208</v>
      </c>
      <c r="F6" s="13">
        <f t="shared" si="1"/>
        <v>208</v>
      </c>
      <c r="G6" s="27" t="s">
        <v>42</v>
      </c>
      <c r="H6" s="47">
        <v>20176</v>
      </c>
      <c r="I6" s="47">
        <f t="shared" si="0"/>
        <v>20176</v>
      </c>
    </row>
    <row r="7" spans="1:9" ht="25.5">
      <c r="A7" s="27">
        <v>332</v>
      </c>
      <c r="B7" s="28" t="s">
        <v>140</v>
      </c>
      <c r="C7" s="29" t="s">
        <v>41</v>
      </c>
      <c r="D7" s="47">
        <v>1</v>
      </c>
      <c r="E7" s="13">
        <v>36</v>
      </c>
      <c r="F7" s="13">
        <f t="shared" si="1"/>
        <v>36</v>
      </c>
      <c r="G7" s="27" t="s">
        <v>42</v>
      </c>
      <c r="H7" s="47">
        <v>3492</v>
      </c>
      <c r="I7" s="47">
        <f t="shared" si="0"/>
        <v>3492</v>
      </c>
    </row>
    <row r="8" spans="1:9" ht="25.5">
      <c r="A8" s="27">
        <v>357</v>
      </c>
      <c r="B8" s="28" t="s">
        <v>141</v>
      </c>
      <c r="C8" s="29" t="s">
        <v>41</v>
      </c>
      <c r="D8" s="47">
        <v>1</v>
      </c>
      <c r="E8" s="13">
        <v>515</v>
      </c>
      <c r="F8" s="13">
        <f t="shared" si="1"/>
        <v>515</v>
      </c>
      <c r="G8" s="27" t="s">
        <v>42</v>
      </c>
      <c r="H8" s="47">
        <v>49955</v>
      </c>
      <c r="I8" s="47">
        <f t="shared" si="0"/>
        <v>49955</v>
      </c>
    </row>
    <row r="9" spans="1:9" ht="25.5">
      <c r="A9" s="27">
        <v>660</v>
      </c>
      <c r="B9" s="28" t="s">
        <v>142</v>
      </c>
      <c r="C9" s="29" t="s">
        <v>76</v>
      </c>
      <c r="D9" s="47">
        <v>1</v>
      </c>
      <c r="E9" s="40">
        <v>62</v>
      </c>
      <c r="F9" s="13">
        <f t="shared" si="1"/>
        <v>62</v>
      </c>
      <c r="G9" s="27" t="s">
        <v>77</v>
      </c>
      <c r="H9" s="47">
        <v>6014</v>
      </c>
      <c r="I9" s="47">
        <f t="shared" si="0"/>
        <v>6014</v>
      </c>
    </row>
    <row r="10" spans="1:9" ht="25.5">
      <c r="A10" s="27">
        <v>687</v>
      </c>
      <c r="B10" s="28" t="s">
        <v>143</v>
      </c>
      <c r="C10" s="29" t="s">
        <v>76</v>
      </c>
      <c r="D10" s="47">
        <v>1</v>
      </c>
      <c r="E10" s="13">
        <v>200</v>
      </c>
      <c r="F10" s="13">
        <f t="shared" si="1"/>
        <v>200</v>
      </c>
      <c r="G10" s="27" t="s">
        <v>81</v>
      </c>
      <c r="H10" s="47">
        <v>19400</v>
      </c>
      <c r="I10" s="47">
        <f t="shared" si="0"/>
        <v>19400</v>
      </c>
    </row>
    <row r="11" spans="1:9" ht="38.25">
      <c r="A11" s="27">
        <v>690</v>
      </c>
      <c r="B11" s="28" t="s">
        <v>144</v>
      </c>
      <c r="C11" s="29" t="s">
        <v>76</v>
      </c>
      <c r="D11" s="47">
        <v>1</v>
      </c>
      <c r="E11" s="13">
        <v>120</v>
      </c>
      <c r="F11" s="13">
        <f t="shared" si="1"/>
        <v>120</v>
      </c>
      <c r="G11" s="27" t="s">
        <v>81</v>
      </c>
      <c r="H11" s="47">
        <v>9640</v>
      </c>
      <c r="I11" s="47">
        <f t="shared" si="0"/>
        <v>9640</v>
      </c>
    </row>
    <row r="12" spans="1:9" ht="25.5">
      <c r="A12" s="27">
        <v>691</v>
      </c>
      <c r="B12" s="28" t="s">
        <v>145</v>
      </c>
      <c r="C12" s="29" t="s">
        <v>76</v>
      </c>
      <c r="D12" s="47">
        <v>1</v>
      </c>
      <c r="E12" s="13">
        <v>50</v>
      </c>
      <c r="F12" s="13">
        <f t="shared" si="1"/>
        <v>50</v>
      </c>
      <c r="G12" s="27" t="s">
        <v>81</v>
      </c>
      <c r="H12" s="47">
        <v>4850</v>
      </c>
      <c r="I12" s="47">
        <f t="shared" si="0"/>
        <v>4850</v>
      </c>
    </row>
    <row r="13" spans="1:9">
      <c r="A13" s="31"/>
      <c r="B13" s="25" t="s">
        <v>23</v>
      </c>
      <c r="C13" s="31"/>
      <c r="D13" s="14">
        <f>SUBTOTAL(9,D2:D12)</f>
        <v>11</v>
      </c>
      <c r="E13" s="14"/>
      <c r="F13" s="14">
        <f>SUBTOTAL(9,F2:F12)</f>
        <v>2319.5</v>
      </c>
      <c r="G13" s="32"/>
      <c r="H13" s="14"/>
      <c r="I13" s="14">
        <f>SUBTOTAL(9,I2:I12)</f>
        <v>222991.5</v>
      </c>
    </row>
  </sheetData>
  <autoFilter ref="A1:I1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pane ySplit="1" topLeftCell="A2" activePane="bottomLeft" state="frozen"/>
      <selection pane="bottomLeft" activeCell="F6" sqref="F6"/>
    </sheetView>
  </sheetViews>
  <sheetFormatPr defaultRowHeight="12.75"/>
  <cols>
    <col min="1" max="1" width="9.140625" style="18"/>
    <col min="2" max="2" width="45" style="64" customWidth="1"/>
    <col min="3" max="3" width="6" style="18" customWidth="1"/>
    <col min="4" max="4" width="7.140625" style="54" customWidth="1"/>
    <col min="5" max="6" width="9" style="54" customWidth="1"/>
    <col min="7" max="7" width="18.85546875" style="18" customWidth="1"/>
    <col min="8" max="8" width="12.5703125" style="54" customWidth="1"/>
    <col min="9" max="9" width="11.7109375" style="54" customWidth="1"/>
    <col min="10" max="16384" width="9.140625" style="18"/>
  </cols>
  <sheetData>
    <row r="1" spans="1:9" ht="23.25" customHeight="1">
      <c r="A1" s="4" t="s">
        <v>89</v>
      </c>
      <c r="B1" s="4" t="s">
        <v>0</v>
      </c>
      <c r="C1" s="4" t="s">
        <v>1</v>
      </c>
      <c r="D1" s="48" t="s">
        <v>2</v>
      </c>
      <c r="E1" s="48" t="s">
        <v>132</v>
      </c>
      <c r="F1" s="48" t="s">
        <v>134</v>
      </c>
      <c r="G1" s="4" t="s">
        <v>3</v>
      </c>
      <c r="H1" s="48" t="s">
        <v>131</v>
      </c>
      <c r="I1" s="48" t="s">
        <v>134</v>
      </c>
    </row>
    <row r="2" spans="1:9" ht="25.5">
      <c r="A2" s="21">
        <v>120</v>
      </c>
      <c r="B2" s="22" t="s">
        <v>110</v>
      </c>
      <c r="C2" s="23" t="s">
        <v>41</v>
      </c>
      <c r="D2" s="53">
        <v>2</v>
      </c>
      <c r="E2" s="53">
        <v>444</v>
      </c>
      <c r="F2" s="53">
        <f t="shared" ref="F2:F6" si="0">E2*D2</f>
        <v>888</v>
      </c>
      <c r="G2" s="21" t="s">
        <v>42</v>
      </c>
      <c r="H2" s="53">
        <v>34632</v>
      </c>
      <c r="I2" s="53">
        <f t="shared" ref="I2:I11" si="1">H2*D2</f>
        <v>69264</v>
      </c>
    </row>
    <row r="3" spans="1:9" ht="25.5">
      <c r="A3" s="21">
        <v>189</v>
      </c>
      <c r="B3" s="22" t="s">
        <v>111</v>
      </c>
      <c r="C3" s="23" t="s">
        <v>41</v>
      </c>
      <c r="D3" s="53">
        <v>1</v>
      </c>
      <c r="E3" s="53">
        <v>444</v>
      </c>
      <c r="F3" s="53">
        <f t="shared" si="0"/>
        <v>444</v>
      </c>
      <c r="G3" s="21" t="s">
        <v>42</v>
      </c>
      <c r="H3" s="53">
        <v>34632</v>
      </c>
      <c r="I3" s="53">
        <f t="shared" si="1"/>
        <v>34632</v>
      </c>
    </row>
    <row r="4" spans="1:9" ht="25.5">
      <c r="A4" s="21">
        <v>207</v>
      </c>
      <c r="B4" s="22" t="s">
        <v>112</v>
      </c>
      <c r="C4" s="23" t="s">
        <v>41</v>
      </c>
      <c r="D4" s="53">
        <v>1</v>
      </c>
      <c r="E4" s="53">
        <v>84.5</v>
      </c>
      <c r="F4" s="53">
        <f t="shared" si="0"/>
        <v>84.5</v>
      </c>
      <c r="G4" s="21" t="s">
        <v>42</v>
      </c>
      <c r="H4" s="53">
        <v>6591</v>
      </c>
      <c r="I4" s="53">
        <f t="shared" si="1"/>
        <v>6591</v>
      </c>
    </row>
    <row r="5" spans="1:9" ht="25.5">
      <c r="A5" s="21">
        <v>227</v>
      </c>
      <c r="B5" s="22" t="s">
        <v>113</v>
      </c>
      <c r="C5" s="23" t="s">
        <v>41</v>
      </c>
      <c r="D5" s="53">
        <v>1</v>
      </c>
      <c r="E5" s="53">
        <v>193</v>
      </c>
      <c r="F5" s="53">
        <f t="shared" si="0"/>
        <v>193</v>
      </c>
      <c r="G5" s="21" t="s">
        <v>42</v>
      </c>
      <c r="H5" s="53">
        <v>15054</v>
      </c>
      <c r="I5" s="53">
        <f t="shared" si="1"/>
        <v>15054</v>
      </c>
    </row>
    <row r="6" spans="1:9" ht="25.5">
      <c r="A6" s="21">
        <v>230</v>
      </c>
      <c r="B6" s="22" t="s">
        <v>114</v>
      </c>
      <c r="C6" s="23" t="s">
        <v>41</v>
      </c>
      <c r="D6" s="53">
        <v>1</v>
      </c>
      <c r="E6" s="53">
        <v>222</v>
      </c>
      <c r="F6" s="53">
        <f t="shared" si="0"/>
        <v>222</v>
      </c>
      <c r="G6" s="21" t="s">
        <v>42</v>
      </c>
      <c r="H6" s="53">
        <v>17316</v>
      </c>
      <c r="I6" s="53">
        <f t="shared" si="1"/>
        <v>17316</v>
      </c>
    </row>
    <row r="7" spans="1:9" ht="25.5">
      <c r="A7" s="21">
        <v>280</v>
      </c>
      <c r="B7" s="22" t="s">
        <v>115</v>
      </c>
      <c r="C7" s="23" t="s">
        <v>41</v>
      </c>
      <c r="D7" s="53">
        <v>3</v>
      </c>
      <c r="E7" s="53">
        <v>48</v>
      </c>
      <c r="F7" s="53">
        <f t="shared" ref="F7:F11" si="2">E7*D7</f>
        <v>144</v>
      </c>
      <c r="G7" s="21" t="s">
        <v>42</v>
      </c>
      <c r="H7" s="53">
        <v>3744</v>
      </c>
      <c r="I7" s="53">
        <f t="shared" si="1"/>
        <v>11232</v>
      </c>
    </row>
    <row r="8" spans="1:9" ht="25.5">
      <c r="A8" s="21">
        <v>300</v>
      </c>
      <c r="B8" s="22" t="s">
        <v>116</v>
      </c>
      <c r="C8" s="23" t="s">
        <v>41</v>
      </c>
      <c r="D8" s="53">
        <v>1</v>
      </c>
      <c r="E8" s="53">
        <v>193</v>
      </c>
      <c r="F8" s="53">
        <f t="shared" si="2"/>
        <v>193</v>
      </c>
      <c r="G8" s="21" t="s">
        <v>42</v>
      </c>
      <c r="H8" s="53">
        <v>15054</v>
      </c>
      <c r="I8" s="53">
        <f t="shared" si="1"/>
        <v>15054</v>
      </c>
    </row>
    <row r="9" spans="1:9" ht="25.5">
      <c r="A9" s="21">
        <v>310</v>
      </c>
      <c r="B9" s="22" t="s">
        <v>117</v>
      </c>
      <c r="C9" s="23" t="s">
        <v>41</v>
      </c>
      <c r="D9" s="53">
        <v>1</v>
      </c>
      <c r="E9" s="53">
        <v>193</v>
      </c>
      <c r="F9" s="53">
        <f t="shared" si="2"/>
        <v>193</v>
      </c>
      <c r="G9" s="21" t="s">
        <v>42</v>
      </c>
      <c r="H9" s="53">
        <v>15054</v>
      </c>
      <c r="I9" s="53">
        <f t="shared" si="1"/>
        <v>15054</v>
      </c>
    </row>
    <row r="10" spans="1:9" ht="25.5">
      <c r="A10" s="21">
        <v>381</v>
      </c>
      <c r="B10" s="22" t="s">
        <v>118</v>
      </c>
      <c r="C10" s="23" t="s">
        <v>41</v>
      </c>
      <c r="D10" s="53">
        <v>1</v>
      </c>
      <c r="E10" s="53">
        <v>83</v>
      </c>
      <c r="F10" s="53">
        <f t="shared" si="2"/>
        <v>83</v>
      </c>
      <c r="G10" s="21" t="s">
        <v>42</v>
      </c>
      <c r="H10" s="53">
        <v>6474</v>
      </c>
      <c r="I10" s="53">
        <f t="shared" si="1"/>
        <v>6474</v>
      </c>
    </row>
    <row r="11" spans="1:9" ht="25.5">
      <c r="A11" s="21">
        <v>667</v>
      </c>
      <c r="B11" s="22" t="s">
        <v>119</v>
      </c>
      <c r="C11" s="23" t="s">
        <v>76</v>
      </c>
      <c r="D11" s="53">
        <v>1</v>
      </c>
      <c r="E11" s="53">
        <v>315</v>
      </c>
      <c r="F11" s="53">
        <f t="shared" si="2"/>
        <v>315</v>
      </c>
      <c r="G11" s="21" t="s">
        <v>77</v>
      </c>
      <c r="H11" s="53">
        <v>24570</v>
      </c>
      <c r="I11" s="53">
        <f t="shared" si="1"/>
        <v>24570</v>
      </c>
    </row>
    <row r="12" spans="1:9">
      <c r="C12" s="36" t="s">
        <v>23</v>
      </c>
      <c r="D12" s="15">
        <f>SUBTOTAL(9,D2:D11)</f>
        <v>13</v>
      </c>
      <c r="E12" s="15"/>
      <c r="F12" s="15">
        <f>SUBTOTAL(9,F2:F11)</f>
        <v>2759.5</v>
      </c>
      <c r="G12" s="32"/>
      <c r="H12" s="14"/>
      <c r="I12" s="14"/>
    </row>
  </sheetData>
  <autoFilter ref="A1:I11"/>
  <conditionalFormatting sqref="B1:B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pane ySplit="1" topLeftCell="A8" activePane="bottomLeft" state="frozen"/>
      <selection pane="bottomLeft" activeCell="G11" sqref="G11"/>
    </sheetView>
  </sheetViews>
  <sheetFormatPr defaultRowHeight="15"/>
  <cols>
    <col min="1" max="1" width="5.42578125" style="71" customWidth="1"/>
    <col min="2" max="2" width="51" style="3" customWidth="1"/>
    <col min="3" max="3" width="6.5703125" style="3" customWidth="1"/>
    <col min="4" max="4" width="6.28515625" style="3" customWidth="1"/>
    <col min="5" max="5" width="10.42578125" style="59" hidden="1" customWidth="1"/>
    <col min="6" max="6" width="21" style="3" customWidth="1"/>
    <col min="7" max="7" width="11" style="59" customWidth="1"/>
    <col min="8" max="8" width="10.140625" style="59" customWidth="1"/>
    <col min="9" max="11" width="13.42578125" style="3" customWidth="1"/>
    <col min="12" max="16384" width="9.140625" style="3"/>
  </cols>
  <sheetData>
    <row r="1" spans="1:8" ht="26.25">
      <c r="A1" s="39" t="s">
        <v>5</v>
      </c>
      <c r="B1" s="4" t="s">
        <v>150</v>
      </c>
      <c r="C1" s="4" t="s">
        <v>151</v>
      </c>
      <c r="D1" s="4" t="s">
        <v>2</v>
      </c>
      <c r="E1" s="39" t="s">
        <v>132</v>
      </c>
      <c r="F1" s="4" t="s">
        <v>152</v>
      </c>
      <c r="G1" s="48" t="s">
        <v>130</v>
      </c>
      <c r="H1" s="48" t="s">
        <v>134</v>
      </c>
    </row>
    <row r="2" spans="1:8" ht="38.25">
      <c r="A2" s="40">
        <v>2</v>
      </c>
      <c r="B2" s="22" t="s">
        <v>178</v>
      </c>
      <c r="C2" s="21" t="s">
        <v>121</v>
      </c>
      <c r="D2" s="21">
        <v>2</v>
      </c>
      <c r="E2" s="13">
        <v>740</v>
      </c>
      <c r="F2" s="21" t="s">
        <v>153</v>
      </c>
      <c r="G2" s="13">
        <v>337440</v>
      </c>
      <c r="H2" s="13">
        <f t="shared" ref="H2:H23" si="0">G2*D2</f>
        <v>674880</v>
      </c>
    </row>
    <row r="3" spans="1:8" ht="38.25">
      <c r="A3" s="40">
        <v>4</v>
      </c>
      <c r="B3" s="22" t="s">
        <v>177</v>
      </c>
      <c r="C3" s="21" t="s">
        <v>121</v>
      </c>
      <c r="D3" s="21">
        <v>1</v>
      </c>
      <c r="E3" s="13">
        <v>485</v>
      </c>
      <c r="F3" s="21" t="s">
        <v>153</v>
      </c>
      <c r="G3" s="13">
        <v>221160</v>
      </c>
      <c r="H3" s="13">
        <f t="shared" si="0"/>
        <v>221160</v>
      </c>
    </row>
    <row r="4" spans="1:8" ht="38.25">
      <c r="A4" s="40">
        <v>5</v>
      </c>
      <c r="B4" s="22" t="s">
        <v>176</v>
      </c>
      <c r="C4" s="21" t="s">
        <v>121</v>
      </c>
      <c r="D4" s="21">
        <v>3</v>
      </c>
      <c r="E4" s="13">
        <v>327.5</v>
      </c>
      <c r="F4" s="21" t="s">
        <v>153</v>
      </c>
      <c r="G4" s="13">
        <v>149340</v>
      </c>
      <c r="H4" s="13">
        <f t="shared" si="0"/>
        <v>448020</v>
      </c>
    </row>
    <row r="5" spans="1:8" ht="38.25">
      <c r="A5" s="40">
        <v>6</v>
      </c>
      <c r="B5" s="22" t="s">
        <v>175</v>
      </c>
      <c r="C5" s="21" t="s">
        <v>121</v>
      </c>
      <c r="D5" s="21">
        <v>2</v>
      </c>
      <c r="E5" s="13">
        <v>521</v>
      </c>
      <c r="F5" s="21" t="s">
        <v>153</v>
      </c>
      <c r="G5" s="13">
        <v>237576</v>
      </c>
      <c r="H5" s="13">
        <f t="shared" si="0"/>
        <v>475152</v>
      </c>
    </row>
    <row r="6" spans="1:8" ht="25.5">
      <c r="A6" s="40">
        <v>12</v>
      </c>
      <c r="B6" s="41" t="s">
        <v>154</v>
      </c>
      <c r="C6" s="21" t="s">
        <v>41</v>
      </c>
      <c r="D6" s="21">
        <v>2</v>
      </c>
      <c r="E6" s="13">
        <v>448.7</v>
      </c>
      <c r="F6" s="21" t="s">
        <v>153</v>
      </c>
      <c r="G6" s="13">
        <v>76977.2</v>
      </c>
      <c r="H6" s="13">
        <f t="shared" si="0"/>
        <v>153954.4</v>
      </c>
    </row>
    <row r="7" spans="1:8" ht="25.5">
      <c r="A7" s="40">
        <v>14</v>
      </c>
      <c r="B7" s="41" t="s">
        <v>155</v>
      </c>
      <c r="C7" s="21" t="s">
        <v>41</v>
      </c>
      <c r="D7" s="21">
        <v>1</v>
      </c>
      <c r="E7" s="13">
        <v>36</v>
      </c>
      <c r="F7" s="21" t="s">
        <v>153</v>
      </c>
      <c r="G7" s="13">
        <v>12816</v>
      </c>
      <c r="H7" s="13">
        <f t="shared" si="0"/>
        <v>12816</v>
      </c>
    </row>
    <row r="8" spans="1:8" ht="25.5">
      <c r="A8" s="40">
        <v>15</v>
      </c>
      <c r="B8" s="41" t="s">
        <v>156</v>
      </c>
      <c r="C8" s="21" t="s">
        <v>41</v>
      </c>
      <c r="D8" s="21">
        <v>1</v>
      </c>
      <c r="E8" s="13">
        <v>940</v>
      </c>
      <c r="F8" s="21" t="s">
        <v>153</v>
      </c>
      <c r="G8" s="13">
        <v>274640</v>
      </c>
      <c r="H8" s="13">
        <f t="shared" si="0"/>
        <v>274640</v>
      </c>
    </row>
    <row r="9" spans="1:8" ht="25.5">
      <c r="A9" s="40">
        <v>16</v>
      </c>
      <c r="B9" s="41" t="s">
        <v>157</v>
      </c>
      <c r="C9" s="21" t="s">
        <v>41</v>
      </c>
      <c r="D9" s="21">
        <v>1</v>
      </c>
      <c r="E9" s="13">
        <v>974</v>
      </c>
      <c r="F9" s="21" t="s">
        <v>153</v>
      </c>
      <c r="G9" s="13">
        <v>346744</v>
      </c>
      <c r="H9" s="13">
        <f t="shared" si="0"/>
        <v>346744</v>
      </c>
    </row>
    <row r="10" spans="1:8" ht="38.25">
      <c r="A10" s="40">
        <v>19</v>
      </c>
      <c r="B10" s="41" t="s">
        <v>179</v>
      </c>
      <c r="C10" s="21" t="s">
        <v>41</v>
      </c>
      <c r="D10" s="21">
        <v>1</v>
      </c>
      <c r="E10" s="40">
        <v>2095</v>
      </c>
      <c r="F10" s="21" t="s">
        <v>153</v>
      </c>
      <c r="G10" s="13">
        <v>545820</v>
      </c>
      <c r="H10" s="13">
        <f t="shared" si="0"/>
        <v>545820</v>
      </c>
    </row>
    <row r="11" spans="1:8" ht="25.5">
      <c r="A11" s="40">
        <v>30</v>
      </c>
      <c r="B11" s="22" t="s">
        <v>158</v>
      </c>
      <c r="C11" s="21" t="s">
        <v>41</v>
      </c>
      <c r="D11" s="21">
        <v>1</v>
      </c>
      <c r="E11" s="13">
        <v>36</v>
      </c>
      <c r="F11" s="21" t="s">
        <v>153</v>
      </c>
      <c r="G11" s="13">
        <v>12816</v>
      </c>
      <c r="H11" s="13">
        <f t="shared" si="0"/>
        <v>12816</v>
      </c>
    </row>
    <row r="12" spans="1:8" ht="38.25">
      <c r="A12" s="40">
        <v>34</v>
      </c>
      <c r="B12" s="22" t="s">
        <v>159</v>
      </c>
      <c r="C12" s="21" t="s">
        <v>121</v>
      </c>
      <c r="D12" s="21">
        <v>1</v>
      </c>
      <c r="E12" s="13">
        <v>150</v>
      </c>
      <c r="F12" s="21" t="s">
        <v>153</v>
      </c>
      <c r="G12" s="13">
        <v>175000</v>
      </c>
      <c r="H12" s="13">
        <f t="shared" si="0"/>
        <v>175000</v>
      </c>
    </row>
    <row r="13" spans="1:8" ht="26.25" customHeight="1">
      <c r="A13" s="40">
        <v>39</v>
      </c>
      <c r="B13" s="22" t="s">
        <v>160</v>
      </c>
      <c r="C13" s="21" t="s">
        <v>41</v>
      </c>
      <c r="D13" s="21">
        <v>2</v>
      </c>
      <c r="E13" s="13">
        <v>78</v>
      </c>
      <c r="F13" s="21" t="s">
        <v>153</v>
      </c>
      <c r="G13" s="13">
        <v>17768</v>
      </c>
      <c r="H13" s="13">
        <f t="shared" si="0"/>
        <v>35536</v>
      </c>
    </row>
    <row r="14" spans="1:8" ht="25.5">
      <c r="A14" s="40">
        <v>41</v>
      </c>
      <c r="B14" s="22" t="s">
        <v>172</v>
      </c>
      <c r="C14" s="21" t="s">
        <v>121</v>
      </c>
      <c r="D14" s="21">
        <v>1</v>
      </c>
      <c r="E14" s="13">
        <v>700</v>
      </c>
      <c r="F14" s="21" t="s">
        <v>153</v>
      </c>
      <c r="G14" s="13">
        <v>129200</v>
      </c>
      <c r="H14" s="13">
        <f t="shared" si="0"/>
        <v>129200</v>
      </c>
    </row>
    <row r="15" spans="1:8" ht="25.5">
      <c r="A15" s="40">
        <v>42</v>
      </c>
      <c r="B15" s="22" t="s">
        <v>173</v>
      </c>
      <c r="C15" s="21" t="s">
        <v>121</v>
      </c>
      <c r="D15" s="21">
        <v>1</v>
      </c>
      <c r="E15" s="13">
        <v>1920</v>
      </c>
      <c r="F15" s="21" t="s">
        <v>153</v>
      </c>
      <c r="G15" s="13">
        <v>383520</v>
      </c>
      <c r="H15" s="13">
        <f t="shared" si="0"/>
        <v>383520</v>
      </c>
    </row>
    <row r="16" spans="1:8" ht="25.5">
      <c r="A16" s="40">
        <v>49</v>
      </c>
      <c r="B16" s="22" t="s">
        <v>161</v>
      </c>
      <c r="C16" s="21" t="s">
        <v>41</v>
      </c>
      <c r="D16" s="21">
        <v>1</v>
      </c>
      <c r="E16" s="13">
        <v>13.7</v>
      </c>
      <c r="F16" s="21" t="s">
        <v>153</v>
      </c>
      <c r="G16" s="13">
        <v>1877</v>
      </c>
      <c r="H16" s="13">
        <f t="shared" si="0"/>
        <v>1877</v>
      </c>
    </row>
    <row r="17" spans="1:8" ht="25.5">
      <c r="A17" s="40">
        <v>50</v>
      </c>
      <c r="B17" s="22" t="s">
        <v>162</v>
      </c>
      <c r="C17" s="21" t="s">
        <v>41</v>
      </c>
      <c r="D17" s="21">
        <v>1</v>
      </c>
      <c r="E17" s="13">
        <v>27.7</v>
      </c>
      <c r="F17" s="21" t="s">
        <v>153</v>
      </c>
      <c r="G17" s="13">
        <v>4817</v>
      </c>
      <c r="H17" s="13">
        <f t="shared" si="0"/>
        <v>4817</v>
      </c>
    </row>
    <row r="18" spans="1:8" ht="38.25">
      <c r="A18" s="40">
        <v>458</v>
      </c>
      <c r="B18" s="22" t="s">
        <v>163</v>
      </c>
      <c r="C18" s="21" t="s">
        <v>76</v>
      </c>
      <c r="D18" s="21">
        <v>3</v>
      </c>
      <c r="E18" s="13">
        <v>110</v>
      </c>
      <c r="F18" s="21" t="s">
        <v>185</v>
      </c>
      <c r="G18" s="13">
        <v>39160</v>
      </c>
      <c r="H18" s="13">
        <f t="shared" si="0"/>
        <v>117480</v>
      </c>
    </row>
    <row r="19" spans="1:8" ht="25.5">
      <c r="A19" s="40">
        <v>603</v>
      </c>
      <c r="B19" s="22" t="s">
        <v>164</v>
      </c>
      <c r="C19" s="21" t="s">
        <v>76</v>
      </c>
      <c r="D19" s="21">
        <v>2</v>
      </c>
      <c r="E19" s="13">
        <v>16</v>
      </c>
      <c r="F19" s="21" t="s">
        <v>185</v>
      </c>
      <c r="G19" s="13">
        <v>5696</v>
      </c>
      <c r="H19" s="13">
        <f t="shared" si="0"/>
        <v>11392</v>
      </c>
    </row>
    <row r="20" spans="1:8" ht="25.5">
      <c r="A20" s="40">
        <v>608</v>
      </c>
      <c r="B20" s="22" t="s">
        <v>165</v>
      </c>
      <c r="C20" s="21" t="s">
        <v>76</v>
      </c>
      <c r="D20" s="21">
        <v>1</v>
      </c>
      <c r="E20" s="40">
        <v>16</v>
      </c>
      <c r="F20" s="21" t="s">
        <v>185</v>
      </c>
      <c r="G20" s="13">
        <v>5696</v>
      </c>
      <c r="H20" s="13">
        <f t="shared" si="0"/>
        <v>5696</v>
      </c>
    </row>
    <row r="21" spans="1:8" ht="25.5">
      <c r="A21" s="40">
        <v>701</v>
      </c>
      <c r="B21" s="22" t="s">
        <v>166</v>
      </c>
      <c r="C21" s="21" t="s">
        <v>76</v>
      </c>
      <c r="D21" s="21">
        <v>1</v>
      </c>
      <c r="E21" s="13">
        <v>72</v>
      </c>
      <c r="F21" s="21" t="s">
        <v>186</v>
      </c>
      <c r="G21" s="13">
        <v>25632</v>
      </c>
      <c r="H21" s="13">
        <f t="shared" si="0"/>
        <v>25632</v>
      </c>
    </row>
    <row r="22" spans="1:8" ht="25.5">
      <c r="A22" s="40">
        <v>702</v>
      </c>
      <c r="B22" s="22" t="s">
        <v>167</v>
      </c>
      <c r="C22" s="21" t="s">
        <v>76</v>
      </c>
      <c r="D22" s="21">
        <v>2</v>
      </c>
      <c r="E22" s="40">
        <v>10.5</v>
      </c>
      <c r="F22" s="21" t="s">
        <v>186</v>
      </c>
      <c r="G22" s="13">
        <v>4738</v>
      </c>
      <c r="H22" s="13">
        <f t="shared" si="0"/>
        <v>9476</v>
      </c>
    </row>
    <row r="23" spans="1:8" ht="25.5">
      <c r="A23" s="69">
        <v>32</v>
      </c>
      <c r="B23" s="1" t="s">
        <v>174</v>
      </c>
      <c r="C23" s="2" t="s">
        <v>121</v>
      </c>
      <c r="D23" s="67">
        <v>1</v>
      </c>
      <c r="E23" s="68">
        <v>220</v>
      </c>
      <c r="F23" s="21" t="s">
        <v>153</v>
      </c>
      <c r="G23" s="69">
        <v>58185</v>
      </c>
      <c r="H23" s="69">
        <f t="shared" si="0"/>
        <v>58185</v>
      </c>
    </row>
    <row r="24" spans="1:8">
      <c r="A24" s="42"/>
      <c r="B24" s="43"/>
      <c r="C24" s="44"/>
      <c r="D24" s="44"/>
      <c r="E24" s="44"/>
      <c r="F24" s="44"/>
      <c r="G24" s="44"/>
      <c r="H24" s="70"/>
    </row>
  </sheetData>
  <autoFilter ref="A1:H23"/>
  <conditionalFormatting sqref="B6">
    <cfRule type="duplicateValues" dxfId="5" priority="8"/>
  </conditionalFormatting>
  <conditionalFormatting sqref="B7">
    <cfRule type="duplicateValues" dxfId="4" priority="7"/>
  </conditionalFormatting>
  <conditionalFormatting sqref="B8">
    <cfRule type="duplicateValues" dxfId="3" priority="6"/>
  </conditionalFormatting>
  <conditionalFormatting sqref="B9">
    <cfRule type="duplicateValues" dxfId="2" priority="5"/>
  </conditionalFormatting>
  <conditionalFormatting sqref="B10">
    <cfRule type="duplicateValues" dxfId="1" priority="4"/>
  </conditionalFormatting>
  <conditionalFormatting sqref="B24 B11:B22 B1:B5">
    <cfRule type="duplicateValues" dxfId="0" priority="20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pane ySplit="1" topLeftCell="A14" activePane="bottomLeft" state="frozen"/>
      <selection pane="bottomLeft" activeCell="J14" sqref="J14"/>
    </sheetView>
  </sheetViews>
  <sheetFormatPr defaultRowHeight="12.75"/>
  <cols>
    <col min="1" max="1" width="6.7109375" style="45" customWidth="1"/>
    <col min="2" max="2" width="43.42578125" style="76" customWidth="1"/>
    <col min="3" max="3" width="6.42578125" style="45" customWidth="1"/>
    <col min="4" max="4" width="7.85546875" style="50" customWidth="1"/>
    <col min="5" max="5" width="9.140625" style="52"/>
    <col min="6" max="6" width="18.140625" style="45" customWidth="1"/>
    <col min="7" max="7" width="12.28515625" style="45" customWidth="1"/>
    <col min="8" max="8" width="7.85546875" style="45" customWidth="1"/>
    <col min="9" max="16384" width="9.140625" style="45"/>
  </cols>
  <sheetData>
    <row r="1" spans="1:8" ht="38.25">
      <c r="A1" s="4" t="s">
        <v>89</v>
      </c>
      <c r="B1" s="11" t="s">
        <v>0</v>
      </c>
      <c r="C1" s="4" t="s">
        <v>1</v>
      </c>
      <c r="D1" s="48" t="s">
        <v>2</v>
      </c>
      <c r="E1" s="39" t="s">
        <v>132</v>
      </c>
      <c r="F1" s="4" t="s">
        <v>3</v>
      </c>
      <c r="G1" s="4" t="s">
        <v>131</v>
      </c>
      <c r="H1" s="4" t="s">
        <v>134</v>
      </c>
    </row>
    <row r="2" spans="1:8" ht="38.25">
      <c r="A2" s="20">
        <v>8</v>
      </c>
      <c r="B2" s="1" t="s">
        <v>120</v>
      </c>
      <c r="C2" s="2" t="s">
        <v>121</v>
      </c>
      <c r="D2" s="47">
        <v>3</v>
      </c>
      <c r="E2" s="13">
        <v>290</v>
      </c>
      <c r="F2" s="20" t="s">
        <v>42</v>
      </c>
      <c r="G2" s="47">
        <v>58000</v>
      </c>
      <c r="H2" s="51">
        <f t="shared" ref="H2:H15" si="0">G2*D2</f>
        <v>174000</v>
      </c>
    </row>
    <row r="3" spans="1:8" ht="51">
      <c r="A3" s="20">
        <v>9</v>
      </c>
      <c r="B3" s="1" t="s">
        <v>122</v>
      </c>
      <c r="C3" s="2" t="s">
        <v>121</v>
      </c>
      <c r="D3" s="47">
        <v>1</v>
      </c>
      <c r="E3" s="13">
        <v>144</v>
      </c>
      <c r="F3" s="20" t="s">
        <v>42</v>
      </c>
      <c r="G3" s="47">
        <v>28800</v>
      </c>
      <c r="H3" s="51">
        <f t="shared" si="0"/>
        <v>28800</v>
      </c>
    </row>
    <row r="4" spans="1:8" ht="25.5">
      <c r="A4" s="20">
        <v>28</v>
      </c>
      <c r="B4" s="1" t="s">
        <v>169</v>
      </c>
      <c r="C4" s="2" t="s">
        <v>121</v>
      </c>
      <c r="D4" s="47">
        <v>1</v>
      </c>
      <c r="E4" s="13">
        <v>38</v>
      </c>
      <c r="F4" s="20" t="s">
        <v>42</v>
      </c>
      <c r="G4" s="47">
        <v>7600</v>
      </c>
      <c r="H4" s="51">
        <f t="shared" si="0"/>
        <v>7600</v>
      </c>
    </row>
    <row r="5" spans="1:8" ht="25.5">
      <c r="A5" s="20">
        <v>37</v>
      </c>
      <c r="B5" s="1" t="s">
        <v>170</v>
      </c>
      <c r="C5" s="2" t="s">
        <v>121</v>
      </c>
      <c r="D5" s="47">
        <v>1</v>
      </c>
      <c r="E5" s="13">
        <v>105</v>
      </c>
      <c r="F5" s="20" t="s">
        <v>42</v>
      </c>
      <c r="G5" s="47">
        <v>21000</v>
      </c>
      <c r="H5" s="51">
        <f t="shared" si="0"/>
        <v>21000</v>
      </c>
    </row>
    <row r="6" spans="1:8" ht="51">
      <c r="A6" s="20">
        <v>47</v>
      </c>
      <c r="B6" s="1" t="s">
        <v>171</v>
      </c>
      <c r="C6" s="2" t="s">
        <v>121</v>
      </c>
      <c r="D6" s="47">
        <v>1</v>
      </c>
      <c r="E6" s="13">
        <v>307</v>
      </c>
      <c r="F6" s="20" t="s">
        <v>42</v>
      </c>
      <c r="G6" s="47">
        <v>51400</v>
      </c>
      <c r="H6" s="51">
        <f t="shared" si="0"/>
        <v>51400</v>
      </c>
    </row>
    <row r="7" spans="1:8" ht="51">
      <c r="A7" s="20">
        <v>452</v>
      </c>
      <c r="B7" s="1" t="s">
        <v>123</v>
      </c>
      <c r="C7" s="2" t="s">
        <v>76</v>
      </c>
      <c r="D7" s="47">
        <v>10</v>
      </c>
      <c r="E7" s="13">
        <v>46</v>
      </c>
      <c r="F7" s="20" t="s">
        <v>185</v>
      </c>
      <c r="G7" s="47">
        <v>9200</v>
      </c>
      <c r="H7" s="51">
        <f t="shared" si="0"/>
        <v>92000</v>
      </c>
    </row>
    <row r="8" spans="1:8" ht="38.25">
      <c r="A8" s="20">
        <v>453</v>
      </c>
      <c r="B8" s="1" t="s">
        <v>124</v>
      </c>
      <c r="C8" s="2" t="s">
        <v>76</v>
      </c>
      <c r="D8" s="47">
        <v>1</v>
      </c>
      <c r="E8" s="13">
        <v>105</v>
      </c>
      <c r="F8" s="20" t="s">
        <v>185</v>
      </c>
      <c r="G8" s="47">
        <v>21000</v>
      </c>
      <c r="H8" s="51">
        <f t="shared" si="0"/>
        <v>21000</v>
      </c>
    </row>
    <row r="9" spans="1:8" ht="38.25">
      <c r="A9" s="20">
        <v>454</v>
      </c>
      <c r="B9" s="1" t="s">
        <v>124</v>
      </c>
      <c r="C9" s="2" t="s">
        <v>76</v>
      </c>
      <c r="D9" s="47">
        <v>3</v>
      </c>
      <c r="E9" s="13">
        <v>91</v>
      </c>
      <c r="F9" s="20" t="s">
        <v>185</v>
      </c>
      <c r="G9" s="47">
        <v>18200</v>
      </c>
      <c r="H9" s="51">
        <f t="shared" si="0"/>
        <v>54600</v>
      </c>
    </row>
    <row r="10" spans="1:8" ht="38.25">
      <c r="A10" s="20">
        <v>455</v>
      </c>
      <c r="B10" s="1" t="s">
        <v>125</v>
      </c>
      <c r="C10" s="2" t="s">
        <v>76</v>
      </c>
      <c r="D10" s="47">
        <v>3</v>
      </c>
      <c r="E10" s="13">
        <v>37</v>
      </c>
      <c r="F10" s="20" t="s">
        <v>185</v>
      </c>
      <c r="G10" s="47">
        <v>7400</v>
      </c>
      <c r="H10" s="51">
        <f t="shared" si="0"/>
        <v>22200</v>
      </c>
    </row>
    <row r="11" spans="1:8" ht="51">
      <c r="A11" s="20">
        <v>456</v>
      </c>
      <c r="B11" s="1" t="s">
        <v>126</v>
      </c>
      <c r="C11" s="2" t="s">
        <v>76</v>
      </c>
      <c r="D11" s="47">
        <v>17</v>
      </c>
      <c r="E11" s="13">
        <v>27</v>
      </c>
      <c r="F11" s="20" t="s">
        <v>185</v>
      </c>
      <c r="G11" s="47">
        <v>5400</v>
      </c>
      <c r="H11" s="51">
        <f t="shared" si="0"/>
        <v>91800</v>
      </c>
    </row>
    <row r="12" spans="1:8" ht="51">
      <c r="A12" s="20">
        <v>457</v>
      </c>
      <c r="B12" s="1" t="s">
        <v>127</v>
      </c>
      <c r="C12" s="2" t="s">
        <v>76</v>
      </c>
      <c r="D12" s="47">
        <v>3</v>
      </c>
      <c r="E12" s="13">
        <v>46</v>
      </c>
      <c r="F12" s="20" t="s">
        <v>185</v>
      </c>
      <c r="G12" s="47">
        <v>9200</v>
      </c>
      <c r="H12" s="51">
        <f t="shared" si="0"/>
        <v>27600</v>
      </c>
    </row>
    <row r="13" spans="1:8" ht="38.25">
      <c r="A13" s="20">
        <v>519</v>
      </c>
      <c r="B13" s="1" t="s">
        <v>128</v>
      </c>
      <c r="C13" s="2" t="s">
        <v>76</v>
      </c>
      <c r="D13" s="47">
        <v>1</v>
      </c>
      <c r="E13" s="13">
        <v>149.5</v>
      </c>
      <c r="F13" s="20" t="s">
        <v>185</v>
      </c>
      <c r="G13" s="47">
        <v>25900</v>
      </c>
      <c r="H13" s="51">
        <f t="shared" si="0"/>
        <v>25900</v>
      </c>
    </row>
    <row r="14" spans="1:8" ht="51">
      <c r="A14" s="20">
        <v>521</v>
      </c>
      <c r="B14" s="1" t="s">
        <v>127</v>
      </c>
      <c r="C14" s="2" t="s">
        <v>76</v>
      </c>
      <c r="D14" s="47">
        <v>1</v>
      </c>
      <c r="E14" s="13">
        <v>46</v>
      </c>
      <c r="F14" s="20" t="s">
        <v>185</v>
      </c>
      <c r="G14" s="47">
        <v>9200</v>
      </c>
      <c r="H14" s="51">
        <f t="shared" si="0"/>
        <v>9200</v>
      </c>
    </row>
    <row r="15" spans="1:8" ht="51">
      <c r="A15" s="20">
        <v>522</v>
      </c>
      <c r="B15" s="1" t="s">
        <v>129</v>
      </c>
      <c r="C15" s="2" t="s">
        <v>76</v>
      </c>
      <c r="D15" s="47">
        <v>2</v>
      </c>
      <c r="E15" s="13">
        <v>105</v>
      </c>
      <c r="F15" s="20" t="s">
        <v>185</v>
      </c>
      <c r="G15" s="47">
        <v>21000</v>
      </c>
      <c r="H15" s="51">
        <f t="shared" si="0"/>
        <v>42000</v>
      </c>
    </row>
    <row r="16" spans="1:8">
      <c r="H16" s="63"/>
    </row>
  </sheetData>
  <autoFilter ref="A1:H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Трубы</vt:lpstr>
      <vt:lpstr>Отводы</vt:lpstr>
      <vt:lpstr>Отводы ОГ</vt:lpstr>
      <vt:lpstr>Тройники</vt:lpstr>
      <vt:lpstr>Днище</vt:lpstr>
      <vt:lpstr>Переходы</vt:lpstr>
      <vt:lpstr>Краны</vt:lpstr>
      <vt:lpstr>Задвижки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2021-10-19T04:27:15Z</dcterms:modified>
</cp:coreProperties>
</file>