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n12\Desktop\"/>
    </mc:Choice>
  </mc:AlternateContent>
  <bookViews>
    <workbookView xWindow="0" yWindow="0" windowWidth="24480" windowHeight="8805"/>
  </bookViews>
  <sheets>
    <sheet name="Лист1" sheetId="12" r:id="rId1"/>
    <sheet name="Тенденая таблица" sheetId="5" state="hidden" r:id="rId2"/>
    <sheet name="Лист9" sheetId="6" state="hidden" r:id="rId3"/>
    <sheet name="Сводная" sheetId="7" state="hidden" r:id="rId4"/>
    <sheet name="Лист6" sheetId="8" state="hidden" r:id="rId5"/>
    <sheet name="Приложения" sheetId="9" state="hidden" r:id="rId6"/>
    <sheet name="Архив" sheetId="10" state="hidden" r:id="rId7"/>
    <sheet name="Контакты менеджера" sheetId="11" state="hidden" r:id="rId8"/>
  </sheets>
  <definedNames>
    <definedName name="_xlnm._FilterDatabase" localSheetId="1" hidden="1">'Тенденая таблица'!$A$5:$T$451</definedName>
  </definedNames>
  <calcPr calcId="152511"/>
  <customWorkbookViews>
    <customWorkbookView name="Фильтр 80" guid="{DA6C1620-8981-40DB-AAC3-9017AAE5D60F}" maximized="1" windowWidth="0" windowHeight="0" activeSheetId="0"/>
    <customWorkbookView name="Фильтр 81" guid="{72100D58-0666-4746-8D75-B0CCD76272E9}" maximized="1" windowWidth="0" windowHeight="0" activeSheetId="0"/>
    <customWorkbookView name="Фильтр 82" guid="{50218335-91C9-4E9B-BDD0-A74904CA1A57}" maximized="1" windowWidth="0" windowHeight="0" activeSheetId="0"/>
    <customWorkbookView name="Фильтр 83" guid="{C82DC874-CCE6-4BC9-9098-B80294041D58}" maximized="1" windowWidth="0" windowHeight="0" activeSheetId="0"/>
    <customWorkbookView name="Фильтр 40" guid="{DB6E453D-9236-4D65-871F-790A6D334012}" maximized="1" windowWidth="0" windowHeight="0" activeSheetId="0"/>
    <customWorkbookView name="Фильтр 84" guid="{98AD838E-99FE-4976-9D53-47121B0C7914}" maximized="1" windowWidth="0" windowHeight="0" activeSheetId="0"/>
    <customWorkbookView name="Фильтр 41" guid="{1F817D3D-5453-44F9-B69C-478F63179980}" maximized="1" windowWidth="0" windowHeight="0" activeSheetId="0"/>
    <customWorkbookView name="Фильтр 85" guid="{85C98341-984E-4351-8810-07AD7ADD8DC2}" maximized="1" windowWidth="0" windowHeight="0" activeSheetId="0"/>
    <customWorkbookView name="Фильтр 42" guid="{34799960-3FA5-4A1C-A07A-7F73FB4A6932}" maximized="1" windowWidth="0" windowHeight="0" activeSheetId="0"/>
    <customWorkbookView name="Фильтр 86" guid="{7DCCF080-2C13-4CAD-9550-7C3C1A1EED20}" maximized="1" windowWidth="0" windowHeight="0" activeSheetId="0"/>
    <customWorkbookView name="Фильтр 43" guid="{1C30CC96-E7C7-4186-A56D-CDDB55AB43BA}" maximized="1" windowWidth="0" windowHeight="0" activeSheetId="0"/>
    <customWorkbookView name="Фильтр 87" guid="{4193F183-1A5E-4BB1-B55C-605F77BFE96E}" maximized="1" windowWidth="0" windowHeight="0" activeSheetId="0"/>
    <customWorkbookView name="Фильтр 44" guid="{E071EE74-1C6B-4C91-AF57-0F7FE4EB8FA4}" maximized="1" windowWidth="0" windowHeight="0" activeSheetId="0"/>
    <customWorkbookView name="Фильтр 88" guid="{9F5E9EE9-A51B-4FD1-A7CB-462F3C434567}" maximized="1" windowWidth="0" windowHeight="0" activeSheetId="0"/>
    <customWorkbookView name="Фильтр 45" guid="{1DE08F33-2CBD-45FE-B6C7-E1984749C6BF}" maximized="1" windowWidth="0" windowHeight="0" activeSheetId="0"/>
    <customWorkbookView name="Фильтр 89" guid="{C73741E3-C837-410F-87E4-F1B5CEB4608B}" maximized="1" windowWidth="0" windowHeight="0" activeSheetId="0"/>
    <customWorkbookView name="Фильтр 46" guid="{CFF48969-3748-478E-B612-7A4DB7BEC8F0}" maximized="1" windowWidth="0" windowHeight="0" activeSheetId="0"/>
    <customWorkbookView name="Фильтр 36" guid="{F45BA3B3-69CC-4643-9A42-26A65E595848}" maximized="1" windowWidth="0" windowHeight="0" activeSheetId="0"/>
    <customWorkbookView name="Фильтр 37" guid="{207D96F3-5220-48FD-90B3-B0CD8E494623}" maximized="1" windowWidth="0" windowHeight="0" activeSheetId="0"/>
    <customWorkbookView name="Фильтр 38" guid="{61F4F335-D512-43CA-8654-5C9BEA253E6C}" maximized="1" windowWidth="0" windowHeight="0" activeSheetId="0"/>
    <customWorkbookView name="Фильтр 39" guid="{F4FA42DB-1A9F-4BFD-9FB7-318150BE79E7}" maximized="1" windowWidth="0" windowHeight="0" activeSheetId="0"/>
    <customWorkbookView name="Фильтр 70" guid="{E0DE8285-D875-4E8A-B0D1-7308BAF1432F}" maximized="1" windowWidth="0" windowHeight="0" activeSheetId="0"/>
    <customWorkbookView name="Фильтр 71" guid="{FCAA7A84-492B-4420-8258-1EB560DE8A09}" maximized="1" windowWidth="0" windowHeight="0" activeSheetId="0"/>
    <customWorkbookView name="Фильтр 72" guid="{1CF3A17D-8BD4-4F1C-B8B4-AE0F8EAD5BED}" maximized="1" windowWidth="0" windowHeight="0" activeSheetId="0"/>
    <customWorkbookView name="Фильтр 73" guid="{25957101-B6CC-4F44-AA03-AABCE038B877}" maximized="1" windowWidth="0" windowHeight="0" activeSheetId="0"/>
    <customWorkbookView name="Фильтр 74" guid="{CD4D670A-F82D-4F58-BCBB-3720D10A4302}" maximized="1" windowWidth="0" windowHeight="0" activeSheetId="0"/>
    <customWorkbookView name="Фильтр 30" guid="{42BB6C24-3F31-4909-A034-996C87F40173}" maximized="1" windowWidth="0" windowHeight="0" activeSheetId="0"/>
    <customWorkbookView name="Фильтр 75" guid="{89F00B58-BFF8-4AF4-8E21-63ADDA73DAD4}" maximized="1" windowWidth="0" windowHeight="0" activeSheetId="0"/>
    <customWorkbookView name="Фильтр 31" guid="{DF57FF1C-FEB6-4974-9766-0731E8E0960A}" maximized="1" windowWidth="0" windowHeight="0" activeSheetId="0"/>
    <customWorkbookView name="Фильтр 32" guid="{22687348-4581-46F4-AE6A-91AEE2D917E2}" maximized="1" windowWidth="0" windowHeight="0" activeSheetId="0"/>
    <customWorkbookView name="Фильтр 76" guid="{839F20F6-9CFC-4A2A-AABB-27AB78926D75}" maximized="1" windowWidth="0" windowHeight="0" activeSheetId="0"/>
    <customWorkbookView name="Фильтр 77" guid="{E7769978-CD9B-47FB-9DFA-8EB3CA711FBC}" maximized="1" windowWidth="0" windowHeight="0" activeSheetId="0"/>
    <customWorkbookView name="Фильтр 33" guid="{6A349984-E785-49F0-A093-AC2CE1EDAE6B}" maximized="1" windowWidth="0" windowHeight="0" activeSheetId="0"/>
    <customWorkbookView name="Фильтр 34" guid="{5BD7CA61-D103-49FB-BE73-DBE15CD4A229}" maximized="1" windowWidth="0" windowHeight="0" activeSheetId="0"/>
    <customWorkbookView name="Фильтр 78" guid="{E5D12360-028F-4A07-9B38-BAAA0488EC4D}" maximized="1" windowWidth="0" windowHeight="0" activeSheetId="0"/>
    <customWorkbookView name="Фильтр 79" guid="{39177196-ECDD-4687-AECD-5EEDD6FB022F}" maximized="1" windowWidth="0" windowHeight="0" activeSheetId="0"/>
    <customWorkbookView name="Фильтр 35" guid="{35101969-FFFE-47FC-813A-5200EF10CAF3}" maximized="1" windowWidth="0" windowHeight="0" activeSheetId="0"/>
    <customWorkbookView name="Фильтр 25" guid="{054DE2CD-03D8-47E8-8BCE-72F9343FAF81}" maximized="1" windowWidth="0" windowHeight="0" activeSheetId="0"/>
    <customWorkbookView name="Фильтр 69" guid="{34B195AB-9C94-434A-BCF1-96374C0A89DA}" maximized="1" windowWidth="0" windowHeight="0" activeSheetId="0"/>
    <customWorkbookView name="Фильтр 26" guid="{A53798F7-ED7C-4259-B733-07308A33ADF2}" maximized="1" windowWidth="0" windowHeight="0" activeSheetId="0"/>
    <customWorkbookView name="Фильтр 27" guid="{5035F1C8-649B-4D97-A7D3-D02152A4D66A}" maximized="1" windowWidth="0" windowHeight="0" activeSheetId="0"/>
    <customWorkbookView name="Фильтр 28" guid="{83F91BAA-0CB4-4E35-A3CB-991903664DCB}" maximized="1" windowWidth="0" windowHeight="0" activeSheetId="0"/>
    <customWorkbookView name="Фильтр 29" guid="{3B72A5BC-FEA0-4BE6-A73C-474F012EBF2F}" maximized="1" windowWidth="0" windowHeight="0" activeSheetId="0"/>
    <customWorkbookView name="Фильтр 60" guid="{C4DFBD0B-936E-4050-ACCB-A876B7AF0862}" maximized="1" windowWidth="0" windowHeight="0" activeSheetId="0"/>
    <customWorkbookView name="Фильтр 61" guid="{26EF6CBA-6938-4A9A-A4DC-D20FFFC2B259}" maximized="1" windowWidth="0" windowHeight="0" activeSheetId="0"/>
    <customWorkbookView name="Фильтр 62" guid="{BBB0AD64-3B55-441F-82CE-17B671CE2331}" maximized="1" windowWidth="0" windowHeight="0" activeSheetId="0"/>
    <customWorkbookView name="Фильтр 63" guid="{AFE4C75D-44DE-48DE-960D-9A50EC58121A}" maximized="1" windowWidth="0" windowHeight="0" activeSheetId="0"/>
    <customWorkbookView name="Фильтр 20" guid="{61B82029-00E1-45CB-91E5-B22AEE825C3F}" maximized="1" windowWidth="0" windowHeight="0" activeSheetId="0"/>
    <customWorkbookView name="Фильтр 64" guid="{2FC9EA66-8B40-4851-B69E-EA0308C4F971}" maximized="1" windowWidth="0" windowHeight="0" activeSheetId="0"/>
    <customWorkbookView name="Фильтр 65" guid="{A1A44259-5F94-4BF7-A3F2-1FED78641189}" maximized="1" windowWidth="0" windowHeight="0" activeSheetId="0"/>
    <customWorkbookView name="Фильтр 21" guid="{5FCD41F1-70CB-45C0-B58E-0167673E4B78}" maximized="1" windowWidth="0" windowHeight="0" activeSheetId="0"/>
    <customWorkbookView name="Фильтр 66" guid="{3A276858-6A5E-4EC4-9BE5-B02DDBAAAE15}" maximized="1" windowWidth="0" windowHeight="0" activeSheetId="0"/>
    <customWorkbookView name="Фильтр 22" guid="{C1ACFFF4-008C-4E1B-B8D7-8534EB43A444}" maximized="1" windowWidth="0" windowHeight="0" activeSheetId="0"/>
    <customWorkbookView name="Фильтр 67" guid="{E855C4D5-D153-4778-9217-0C42D8389F99}" maximized="1" windowWidth="0" windowHeight="0" activeSheetId="0"/>
    <customWorkbookView name="Фильтр 23" guid="{2A66D139-998B-46E8-BCA6-9737FBA0163E}" maximized="1" windowWidth="0" windowHeight="0" activeSheetId="0"/>
    <customWorkbookView name="Фильтр 68" guid="{024C3A2C-D9BB-419A-A56A-93F339E77B74}" maximized="1" windowWidth="0" windowHeight="0" activeSheetId="0"/>
    <customWorkbookView name="Фильтр 24" guid="{EA689E10-0FA7-4CBD-AB73-C8523C2C00AA}" maximized="1" windowWidth="0" windowHeight="0" activeSheetId="0"/>
    <customWorkbookView name="Фильтр 58" guid="{51D4722D-8AA5-4F3F-81BA-2098D151C308}" maximized="1" windowWidth="0" windowHeight="0" activeSheetId="0"/>
    <customWorkbookView name="Фильтр 14" guid="{CC4D2D60-2F10-450F-A729-70EFA6FA1615}" maximized="1" windowWidth="0" windowHeight="0" activeSheetId="0"/>
    <customWorkbookView name="Фильтр 59" guid="{3FFFEEA2-32AE-404B-8593-A4A0B6570593}" maximized="1" windowWidth="0" windowHeight="0" activeSheetId="0"/>
    <customWorkbookView name="Фильтр 15" guid="{0292CC74-E7AB-4C93-942B-2C728AFA2145}" maximized="1" windowWidth="0" windowHeight="0" activeSheetId="0"/>
    <customWorkbookView name="Фильтр 16" guid="{FC6843D8-E4AF-4849-829E-C06DDAAA4FF2}" maximized="1" windowWidth="0" windowHeight="0" activeSheetId="0"/>
    <customWorkbookView name="Фильтр 17" guid="{BEF5CE74-7FCC-4D6A-B25E-EBFB1C76A89B}" maximized="1" windowWidth="0" windowHeight="0" activeSheetId="0"/>
    <customWorkbookView name="Фильтр 18" guid="{8412B6E3-66AA-4287-ADBB-F5781D3CC137}" maximized="1" windowWidth="0" windowHeight="0" activeSheetId="0"/>
    <customWorkbookView name="Фильтр 19" guid="{CCF53F66-FC31-4E94-8D3E-67359A4AB4F3}" maximized="1" windowWidth="0" windowHeight="0" activeSheetId="0"/>
    <customWorkbookView name="Фильтр 8" guid="{36529245-8117-4FCD-AF4D-920638C3283E}" maximized="1" windowWidth="0" windowHeight="0" activeSheetId="0"/>
    <customWorkbookView name="Фильтр 7" guid="{C3B9374E-0247-405B-8251-911394138ECF}" maximized="1" windowWidth="0" windowHeight="0" activeSheetId="0"/>
    <customWorkbookView name="Фильтр 6" guid="{BA506160-AE89-4D75-A937-B3640A23C30E}" maximized="1" windowWidth="0" windowHeight="0" activeSheetId="0"/>
    <customWorkbookView name="Фильтр 5" guid="{490370FE-3AFC-41FD-8F45-AC6A5E7646AF}" maximized="1" windowWidth="0" windowHeight="0" activeSheetId="0"/>
    <customWorkbookView name="Фильтр 90" guid="{03641583-A37C-4D52-B977-BD86936F819A}" maximized="1" windowWidth="0" windowHeight="0" activeSheetId="0"/>
    <customWorkbookView name="Фильтр 91" guid="{992566FC-3134-4582-8DFA-9433EA02C9E2}" maximized="1" windowWidth="0" windowHeight="0" activeSheetId="0"/>
    <customWorkbookView name="Фильтр 92" guid="{9C3DD23E-211B-4DD5-802E-2459FB1B3E26}" maximized="1" windowWidth="0" windowHeight="0" activeSheetId="0"/>
    <customWorkbookView name="Фильтр 9" guid="{2FB673A8-3C49-4CAA-8096-2E06EA9BA59F}" maximized="1" windowWidth="0" windowHeight="0" activeSheetId="0"/>
    <customWorkbookView name="Фильтр 50" guid="{20EE676B-5B5E-4D64-B9BA-28B76E8A2D42}" maximized="1" windowWidth="0" windowHeight="0" activeSheetId="0"/>
    <customWorkbookView name="Фильтр 51" guid="{363F29DD-DA0C-4793-BD91-92D93F33E114}" maximized="1" windowWidth="0" windowHeight="0" activeSheetId="0"/>
    <customWorkbookView name="Фильтр 52" guid="{B56BBB1A-7E48-458E-95BD-70FDFCD058F4}" maximized="1" windowWidth="0" windowHeight="0" activeSheetId="0"/>
    <customWorkbookView name="Фильтр 53" guid="{86C2E797-6CC5-4A7D-ADF5-152D05DB0DFC}" maximized="1" windowWidth="0" windowHeight="0" activeSheetId="0"/>
    <customWorkbookView name="Фильтр 54" guid="{62F3CBA6-5EDE-47DF-8AEA-43AE72FC3B81}" maximized="1" windowWidth="0" windowHeight="0" activeSheetId="0"/>
    <customWorkbookView name="Фильтр 4" guid="{62A1ABE8-DC1A-497C-9F27-1979F1D56A28}" maximized="1" windowWidth="0" windowHeight="0" activeSheetId="0"/>
    <customWorkbookView name="Фильтр 10" guid="{54DD3EC3-7E09-4687-A9F6-86BD11B32075}" maximized="1" windowWidth="0" windowHeight="0" activeSheetId="0"/>
    <customWorkbookView name="Фильтр 55" guid="{12838C38-A010-47C6-A850-7433B540C44A}" maximized="1" windowWidth="0" windowHeight="0" activeSheetId="0"/>
    <customWorkbookView name="Фильтр 3" guid="{9804E898-7E5A-4C1F-91CD-7FFF507CF450}" maximized="1" windowWidth="0" windowHeight="0" activeSheetId="0"/>
    <customWorkbookView name="Фильтр 11" guid="{402AF360-4696-4386-9EC0-CCCAED33F83B}" maximized="1" windowWidth="0" windowHeight="0" activeSheetId="0"/>
    <customWorkbookView name="Фильтр 56" guid="{B19F4FDC-9A97-429E-8331-ED81B03D90D9}" maximized="1" windowWidth="0" windowHeight="0" activeSheetId="0"/>
    <customWorkbookView name="Фильтр 12" guid="{125B0A99-4CFE-48DD-8B05-879231AEEE42}" maximized="1" windowWidth="0" windowHeight="0" activeSheetId="0"/>
    <customWorkbookView name="Фильтр 2" guid="{EBF50145-386E-4B2D-8046-8BCC35F3AD57}" maximized="1" windowWidth="0" windowHeight="0" activeSheetId="0"/>
    <customWorkbookView name="Фильтр 57" guid="{8ADCA339-2BE0-43E5-9D8A-6CD79FBDEBA4}" maximized="1" windowWidth="0" windowHeight="0" activeSheetId="0"/>
    <customWorkbookView name="Фильтр 1" guid="{6C637021-4547-44E8-9628-A588C74597BC}" maximized="1" windowWidth="0" windowHeight="0" activeSheetId="0"/>
    <customWorkbookView name="Фильтр 13" guid="{A834BC7B-7D9F-4FD1-AABC-DF8B58353985}" maximized="1" windowWidth="0" windowHeight="0" activeSheetId="0"/>
    <customWorkbookView name="Фильтр 47" guid="{242E7086-ECF7-4930-894D-93452F5691BC}" maximized="1" windowWidth="0" windowHeight="0" activeSheetId="0"/>
    <customWorkbookView name="Фильтр 48" guid="{8BF25F5C-3BEE-47B2-A0BB-1EA2CC279CC7}" maximized="1" windowWidth="0" windowHeight="0" activeSheetId="0"/>
    <customWorkbookView name="Фильтр 49" guid="{5D39CE30-0BDF-4AAF-AB69-8CE50BC42BA2}" maximized="1" windowWidth="0" windowHeight="0" activeSheetId="0"/>
  </customWorkbookViews>
</workbook>
</file>

<file path=xl/calcChain.xml><?xml version="1.0" encoding="utf-8"?>
<calcChain xmlns="http://schemas.openxmlformats.org/spreadsheetml/2006/main">
  <c r="I166" i="10" l="1"/>
  <c r="E96" i="9"/>
  <c r="E92" i="9"/>
  <c r="E89" i="9"/>
  <c r="E83" i="9"/>
  <c r="F81" i="9"/>
  <c r="F70" i="9"/>
  <c r="F83" i="9" s="1"/>
  <c r="E64" i="9"/>
  <c r="E58" i="9"/>
  <c r="F55" i="9"/>
  <c r="F58" i="9" s="1"/>
  <c r="F50" i="9"/>
  <c r="F45" i="9"/>
  <c r="E45" i="9"/>
  <c r="F38" i="9"/>
  <c r="E38" i="9"/>
  <c r="F24" i="9"/>
  <c r="E24" i="9"/>
  <c r="F17" i="9"/>
  <c r="E17" i="9"/>
  <c r="F101" i="8"/>
  <c r="F95" i="8"/>
  <c r="F94" i="8"/>
  <c r="F93" i="8"/>
  <c r="F92" i="8"/>
  <c r="F91" i="8"/>
  <c r="F90" i="8"/>
  <c r="F89" i="8"/>
  <c r="F88" i="8"/>
  <c r="F87" i="8"/>
  <c r="F86" i="8"/>
  <c r="F85" i="8"/>
  <c r="F84" i="8"/>
  <c r="F83" i="8"/>
  <c r="F82" i="8"/>
  <c r="F81" i="8"/>
  <c r="F80" i="8"/>
  <c r="F79" i="8"/>
  <c r="F78"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39" i="8"/>
  <c r="D34" i="8"/>
  <c r="F33" i="8"/>
  <c r="F32" i="8"/>
  <c r="F31" i="8"/>
  <c r="F30" i="8"/>
  <c r="F29" i="8"/>
  <c r="F28" i="8"/>
  <c r="F27" i="8"/>
  <c r="F26" i="8"/>
  <c r="F25" i="8"/>
  <c r="F24" i="8"/>
  <c r="F23" i="8"/>
  <c r="F22" i="8"/>
  <c r="F21" i="8"/>
  <c r="F20" i="8"/>
  <c r="F19" i="8"/>
  <c r="F18" i="8"/>
  <c r="F17" i="8"/>
  <c r="F16" i="8"/>
  <c r="F15" i="8"/>
  <c r="F14" i="8"/>
  <c r="F13" i="8"/>
  <c r="F12" i="8"/>
  <c r="F11" i="8"/>
  <c r="F6" i="8"/>
  <c r="F5" i="8"/>
  <c r="F4" i="8"/>
  <c r="F3" i="8"/>
  <c r="F103" i="8" s="1"/>
  <c r="E139" i="6"/>
  <c r="E138" i="6"/>
  <c r="E137" i="6"/>
  <c r="E136" i="6"/>
  <c r="E134" i="6"/>
  <c r="E133" i="6"/>
  <c r="E131" i="6"/>
  <c r="E130" i="6"/>
  <c r="E141" i="6" s="1"/>
  <c r="E124" i="6"/>
  <c r="E123" i="6"/>
  <c r="E122" i="6"/>
  <c r="E120" i="6"/>
  <c r="E119" i="6"/>
  <c r="E118" i="6"/>
  <c r="E115" i="6"/>
  <c r="E114" i="6"/>
  <c r="E113" i="6"/>
  <c r="E112" i="6"/>
  <c r="E111" i="6"/>
  <c r="E110" i="6"/>
  <c r="E109"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125" i="6" s="1"/>
  <c r="E62" i="6"/>
  <c r="E61" i="6"/>
  <c r="E56" i="6"/>
  <c r="E57" i="6" s="1"/>
  <c r="E52" i="6"/>
  <c r="E51" i="6"/>
  <c r="E45" i="6"/>
  <c r="E44" i="6"/>
  <c r="E43" i="6"/>
  <c r="E42" i="6"/>
  <c r="E41" i="6"/>
  <c r="E40" i="6"/>
  <c r="E39" i="6"/>
  <c r="E38" i="6"/>
  <c r="E37" i="6"/>
  <c r="E36" i="6"/>
  <c r="E35" i="6"/>
  <c r="E34" i="6"/>
  <c r="E33" i="6"/>
  <c r="E32" i="6"/>
  <c r="E31" i="6"/>
  <c r="E29" i="6"/>
  <c r="E28" i="6"/>
  <c r="E27" i="6"/>
  <c r="E26" i="6"/>
  <c r="E25" i="6"/>
  <c r="E24" i="6"/>
  <c r="E23" i="6"/>
  <c r="E22" i="6"/>
  <c r="E21" i="6"/>
  <c r="E46" i="6" s="1"/>
  <c r="E16" i="6"/>
  <c r="E15" i="6"/>
  <c r="E14" i="6"/>
  <c r="E13" i="6"/>
  <c r="E17" i="6" s="1"/>
  <c r="E9" i="6"/>
</calcChain>
</file>

<file path=xl/sharedStrings.xml><?xml version="1.0" encoding="utf-8"?>
<sst xmlns="http://schemas.openxmlformats.org/spreadsheetml/2006/main" count="3198" uniqueCount="1023">
  <si>
    <t>Наличие трубы на складе</t>
  </si>
  <si>
    <t>Трубы насосно-компрессорные:</t>
  </si>
  <si>
    <t>Наименование, размер, мм</t>
  </si>
  <si>
    <t>Группа прочности/ марка стали</t>
  </si>
  <si>
    <t>ГОСТ, ТУ</t>
  </si>
  <si>
    <t>Свободно, тн</t>
  </si>
  <si>
    <t>Цена р/тн с НДС</t>
  </si>
  <si>
    <t>Резерв, тн</t>
  </si>
  <si>
    <t>В наличии, тн</t>
  </si>
  <si>
    <t>Труба HKT 60x5, длина от 8 м</t>
  </si>
  <si>
    <t>Е/А</t>
  </si>
  <si>
    <t>ГОСТ 633-80</t>
  </si>
  <si>
    <t>Труба HKT 73x5,5, длина от 8 м</t>
  </si>
  <si>
    <t>Труба HKT 73,02x5,51, длина от 8 м</t>
  </si>
  <si>
    <t>L80</t>
  </si>
  <si>
    <t>API 5 CT</t>
  </si>
  <si>
    <t>ГОСТ 31446-2017</t>
  </si>
  <si>
    <t>ГОСТ 53366-2009</t>
  </si>
  <si>
    <t>N80</t>
  </si>
  <si>
    <t>ИТОГО:</t>
  </si>
  <si>
    <t>Трубы обсадные:</t>
  </si>
  <si>
    <t>Труба ОБС Ø244,48х10,03, длина R2/R3/R3 немера, ВС</t>
  </si>
  <si>
    <t>К55</t>
  </si>
  <si>
    <t>API 5CT</t>
  </si>
  <si>
    <t>Трубы общего назначения:</t>
  </si>
  <si>
    <t>Труба бесшовная Ø89х5</t>
  </si>
  <si>
    <t xml:space="preserve">ст20 </t>
  </si>
  <si>
    <t>ГОСТ 8732-78</t>
  </si>
  <si>
    <t>Труба бесшовная Ø89х8</t>
  </si>
  <si>
    <t>Труба бесшовная Ø108х8</t>
  </si>
  <si>
    <t>Труба бесшовная Ø114х5</t>
  </si>
  <si>
    <t>Труба бесшовная Ø114х6</t>
  </si>
  <si>
    <t>Труба бесшовная Ø159х6</t>
  </si>
  <si>
    <t>Труба бесшовная Ø168х8</t>
  </si>
  <si>
    <t>Труба бесшовная Ø219х6</t>
  </si>
  <si>
    <t>Труба бесшовная Ø219х10</t>
  </si>
  <si>
    <t>Труба бесшовная Ø219х12</t>
  </si>
  <si>
    <t>Труба бесшовная Ø273х7</t>
  </si>
  <si>
    <t>Труба бесшовная Ø273х12</t>
  </si>
  <si>
    <t>Труба бесшовная Ø273х14</t>
  </si>
  <si>
    <t>Труба бесшовная Ø273х16</t>
  </si>
  <si>
    <t>Труба бесшовная Ø114x6</t>
  </si>
  <si>
    <t>ст09Г2С</t>
  </si>
  <si>
    <t>Труба бесшовная Ø159х5</t>
  </si>
  <si>
    <t>Труба бесшовная Ø159х10</t>
  </si>
  <si>
    <t>Труба бесшовная Ø219х8</t>
  </si>
  <si>
    <t>ГОСТ 32528-2013</t>
  </si>
  <si>
    <t>Труба бесшовная Ø219х14</t>
  </si>
  <si>
    <t>Труба бесшовная Ø273х10</t>
  </si>
  <si>
    <t>БРАК, РАКОВИНА</t>
  </si>
  <si>
    <t>Трубы бесшовные газлифтные:</t>
  </si>
  <si>
    <t>Труба бесшовная газлифтная Ø108х5</t>
  </si>
  <si>
    <t>ТУ 14-3Р-1128-2007</t>
  </si>
  <si>
    <t>Труба бесшовная газлифтная Ø219х6</t>
  </si>
  <si>
    <t>Труба бесшовная газлифтная Ø219х12</t>
  </si>
  <si>
    <t>Трубы бесшовные котельные:</t>
  </si>
  <si>
    <t>Труба бесшовная котельная Ø108х6</t>
  </si>
  <si>
    <t>ТУ 14-3Р-55-2001</t>
  </si>
  <si>
    <t>Труба бесшовная котельная Ø133х13 без фаски</t>
  </si>
  <si>
    <t>ст20</t>
  </si>
  <si>
    <t>Трубы коррозионностойкие:</t>
  </si>
  <si>
    <t xml:space="preserve"> </t>
  </si>
  <si>
    <t>ст13ХФА</t>
  </si>
  <si>
    <t>ТУ 1317-006.1-593377520-2003</t>
  </si>
  <si>
    <t>ТУ 1317-009-78827746-2019</t>
  </si>
  <si>
    <t>Труба бесшовная Ø219х6, длина 8-12,5м</t>
  </si>
  <si>
    <t>Трубы электросварные:</t>
  </si>
  <si>
    <t>Труба электросварная Ø76х4</t>
  </si>
  <si>
    <t>ГОСТ 10705-80</t>
  </si>
  <si>
    <t>Труба электросварная Ø89х4</t>
  </si>
  <si>
    <t>Труба электросварная Ø108х4</t>
  </si>
  <si>
    <t>Труба электросварная Ø219х6</t>
  </si>
  <si>
    <t>ГОСТ 20295-85</t>
  </si>
  <si>
    <t>ГОСТ 10704-91</t>
  </si>
  <si>
    <t>Труба электросварная Ø273х7</t>
  </si>
  <si>
    <t>Труба электросварная Ø325х8</t>
  </si>
  <si>
    <t>Труба электросварная Ø325х8 без фаски</t>
  </si>
  <si>
    <t>ТУ 005-2015</t>
  </si>
  <si>
    <t xml:space="preserve">Труба электросварная Ø530x8 </t>
  </si>
  <si>
    <t>17Г1С-У</t>
  </si>
  <si>
    <t xml:space="preserve">Труба электросварная Ø720x8 </t>
  </si>
  <si>
    <t>ТУ 14-3Р-1270-2009</t>
  </si>
  <si>
    <t>лежалая 2017 г.</t>
  </si>
  <si>
    <t>Круги</t>
  </si>
  <si>
    <t xml:space="preserve">Круг 200  </t>
  </si>
  <si>
    <t>ст40ХН</t>
  </si>
  <si>
    <t>ГОСТ 4543-2016</t>
  </si>
  <si>
    <t>Трубы лежалые</t>
  </si>
  <si>
    <t>Труба 10х2, 3 метра</t>
  </si>
  <si>
    <t>ст12Х18Н10Т</t>
  </si>
  <si>
    <t>ГОСТ 9941-81</t>
  </si>
  <si>
    <t>Труба 14х2, 0,2 метра</t>
  </si>
  <si>
    <t>Труба 25х3</t>
  </si>
  <si>
    <t>Труба 32х3</t>
  </si>
  <si>
    <t>Труба 38х3,5</t>
  </si>
  <si>
    <t>ГОСТ 8734-75</t>
  </si>
  <si>
    <t>Труба 57х5</t>
  </si>
  <si>
    <t>Труба 108х10</t>
  </si>
  <si>
    <t>Труба 219х10</t>
  </si>
  <si>
    <t>Трубы 2-го сорта:</t>
  </si>
  <si>
    <t>Марка стали</t>
  </si>
  <si>
    <t>Технические условия</t>
  </si>
  <si>
    <t>Труба бесшовная Ø89х6,5 мм</t>
  </si>
  <si>
    <t>20А/13ХФА</t>
  </si>
  <si>
    <t>СТ РК 2581-2014</t>
  </si>
  <si>
    <t>Труба бесшовная Ø114х9 мм</t>
  </si>
  <si>
    <t>ХМ</t>
  </si>
  <si>
    <t>Труба бесшовная Ø114х12 мм</t>
  </si>
  <si>
    <t>-</t>
  </si>
  <si>
    <t>0,344(11,4 п.м.)</t>
  </si>
  <si>
    <t>Труба бесшовная Ø159х10 мм</t>
  </si>
  <si>
    <t>Труба бесшовная Ø219х7 мм</t>
  </si>
  <si>
    <t>ХФА</t>
  </si>
  <si>
    <t>Труба бесшовная Ø219х10мм</t>
  </si>
  <si>
    <t>0,567(11,093 п.м.)</t>
  </si>
  <si>
    <t>Труба бесшовная Ø219х14 мм</t>
  </si>
  <si>
    <t>20А</t>
  </si>
  <si>
    <t>Труба бесшовная Ø219х16 мм</t>
  </si>
  <si>
    <t>Труба бесшовная Ø219х18 мм</t>
  </si>
  <si>
    <t>Труба бесшовная Ø273х8 мм</t>
  </si>
  <si>
    <t>При отгрузке продукции менее 20 тн действует система приплат!</t>
  </si>
  <si>
    <t xml:space="preserve">Адрес склада: г. Челябинск, Троицкий тракт, 50в, территория АО "Металл-база" </t>
  </si>
  <si>
    <t>Яшков Дмитрий Александрович</t>
  </si>
  <si>
    <t>8-919-406-93-15</t>
  </si>
  <si>
    <t>8 (351) 222-44-27 доб. 260</t>
  </si>
  <si>
    <t>Dyashkov@metpromural.com</t>
  </si>
  <si>
    <t>Комментарий</t>
  </si>
  <si>
    <t>09Г2С</t>
  </si>
  <si>
    <t>453, дс 106</t>
  </si>
  <si>
    <t>426, дс 105</t>
  </si>
  <si>
    <t>*</t>
  </si>
  <si>
    <t>Труба 30x30х3 профильная</t>
  </si>
  <si>
    <t>Труба 100х100х5,0 профильная</t>
  </si>
  <si>
    <t>Труба 180х180х6 профильная</t>
  </si>
  <si>
    <t>Труба 22х3</t>
  </si>
  <si>
    <t>ГОСТ 8734-75/ГОСТ 8733-74</t>
  </si>
  <si>
    <t>Труба 25х2,5</t>
  </si>
  <si>
    <t>ГОСТ 8732-78/ГОСТ 8731-74</t>
  </si>
  <si>
    <t>Труба 27х4</t>
  </si>
  <si>
    <t>Труба 28х4</t>
  </si>
  <si>
    <t>Труба 32х4</t>
  </si>
  <si>
    <t>Труба 32х5</t>
  </si>
  <si>
    <t>Труба 42х4</t>
  </si>
  <si>
    <t>Труба 57х3,5</t>
  </si>
  <si>
    <t>ГОСТ 10704-91 с НПЭПк-2/2ВУС</t>
  </si>
  <si>
    <t>Труба 57х4</t>
  </si>
  <si>
    <t>Труба 57х6</t>
  </si>
  <si>
    <t xml:space="preserve">Труба 57х6 </t>
  </si>
  <si>
    <t xml:space="preserve">стХ42SS </t>
  </si>
  <si>
    <t>ТУ 14-3Р-132-2013</t>
  </si>
  <si>
    <t>Труба 57х6 с изоляцией</t>
  </si>
  <si>
    <t>ТУ 14-3Р-90-2007</t>
  </si>
  <si>
    <t xml:space="preserve">Труба 60х6 </t>
  </si>
  <si>
    <t>ГОСТ 8731-74</t>
  </si>
  <si>
    <t>Труба 60х8</t>
  </si>
  <si>
    <t>Труба 68x4</t>
  </si>
  <si>
    <t>Труба 76х3,5</t>
  </si>
  <si>
    <t>Труба 89х3,5</t>
  </si>
  <si>
    <t>Труба 89х5</t>
  </si>
  <si>
    <t>Труба 89х6</t>
  </si>
  <si>
    <t>Труба 108х4</t>
  </si>
  <si>
    <t>Труба 108х6</t>
  </si>
  <si>
    <t>Труба 114х6</t>
  </si>
  <si>
    <t>Труба 114х7</t>
  </si>
  <si>
    <t>Труба 114х9</t>
  </si>
  <si>
    <t xml:space="preserve">Труба 159х6 </t>
  </si>
  <si>
    <t>Труба 159х8</t>
  </si>
  <si>
    <t>ТУ 14-159-1128-2008</t>
  </si>
  <si>
    <t>Труба 168х14</t>
  </si>
  <si>
    <t>Труба 168х9</t>
  </si>
  <si>
    <t>Труба 219х12</t>
  </si>
  <si>
    <t xml:space="preserve">Труба 219х17 с изоляцией </t>
  </si>
  <si>
    <t>Труба 273х10</t>
  </si>
  <si>
    <t>Труба 325х8</t>
  </si>
  <si>
    <t>Труба 325х9</t>
  </si>
  <si>
    <t>Труба 325х10</t>
  </si>
  <si>
    <t>Труба 325х16</t>
  </si>
  <si>
    <t xml:space="preserve">Труба 426х16 </t>
  </si>
  <si>
    <t>Труба 426х9</t>
  </si>
  <si>
    <t>Труба 530х10</t>
  </si>
  <si>
    <t xml:space="preserve">ст13Г1С-У </t>
  </si>
  <si>
    <t>ТУ 14-3-1270-2009</t>
  </si>
  <si>
    <t xml:space="preserve">Труба 530х8 </t>
  </si>
  <si>
    <t>ст17Г1С-У</t>
  </si>
  <si>
    <t>Труба 530х8</t>
  </si>
  <si>
    <t>ГОСТ 10706-76</t>
  </si>
  <si>
    <t>Труба 630х8</t>
  </si>
  <si>
    <t xml:space="preserve">ТУ 14-3-1573-96 </t>
  </si>
  <si>
    <t>Труба 720х14</t>
  </si>
  <si>
    <t>ТУ 14-3-1573-96</t>
  </si>
  <si>
    <t>Труба 720х8</t>
  </si>
  <si>
    <t xml:space="preserve"> ГОСТ 10706-76</t>
  </si>
  <si>
    <t>г. Пермь</t>
  </si>
  <si>
    <t>Обеспечение треб.</t>
  </si>
  <si>
    <t>0,00 ₽</t>
  </si>
  <si>
    <t>Побед за месяц</t>
  </si>
  <si>
    <t>2 276 022,00 ₽</t>
  </si>
  <si>
    <t>Побед за год</t>
  </si>
  <si>
    <t>Побед за прошлый месяц</t>
  </si>
  <si>
    <t>Номер</t>
  </si>
  <si>
    <t>Название</t>
  </si>
  <si>
    <t>НМЦ</t>
  </si>
  <si>
    <t>Обеспечение заявки</t>
  </si>
  <si>
    <t>Обеспечение контракта</t>
  </si>
  <si>
    <t>Окончание приема заявок</t>
  </si>
  <si>
    <t>Проведение отбора</t>
  </si>
  <si>
    <t>Тип торгов</t>
  </si>
  <si>
    <t>Ссылка на процедуру</t>
  </si>
  <si>
    <t>ЭТП</t>
  </si>
  <si>
    <t>Регион</t>
  </si>
  <si>
    <t>Конечная цена</t>
  </si>
  <si>
    <t>Ответственный</t>
  </si>
  <si>
    <t>Рентабель-ность %</t>
  </si>
  <si>
    <t>Результат</t>
  </si>
  <si>
    <t>Обоснование отказа</t>
  </si>
  <si>
    <t>Дата расчета</t>
  </si>
  <si>
    <t>Поставка черного металлопроката (пруток горячекатаный) (1 лот)</t>
  </si>
  <si>
    <t>ФГУП "ПО "ОКТЯБРЬ"</t>
  </si>
  <si>
    <t>720 000,00</t>
  </si>
  <si>
    <t>223-ФЗ</t>
  </si>
  <si>
    <t>Единая Электронная Торговая Площадка (госзакупки)</t>
  </si>
  <si>
    <t>Свердловская область</t>
  </si>
  <si>
    <t>658 950,00р.</t>
  </si>
  <si>
    <t>Пример Иванов Иван</t>
  </si>
  <si>
    <t>ПРОИГРАЛИ</t>
  </si>
  <si>
    <t>Поставка металлопроката (1 лот)</t>
  </si>
  <si>
    <t>ООО "КРАЕВАЯ ЭНЕРГОСБЕРЕГАЮЩАЯ КОМПАНИЯ" ИЛИ ООО "КЭСКО"</t>
  </si>
  <si>
    <t>1 209 831,17</t>
  </si>
  <si>
    <t>Красноярский край</t>
  </si>
  <si>
    <t>967 252,00р.</t>
  </si>
  <si>
    <t>ОТКЛОНЕНИЕ</t>
  </si>
  <si>
    <t>Заявка Общество с ограниченной ответственностью "ГРУППА КОМПАНИЙ ДЕМИДОВ" на участие в процедуре 31907624576 отклонена. В представленном Участником ТКП по п. № 6 предложен «Круг 60 мм ст.3», что не соответствует п.№ 6 ТЗ Заказчика «Круг 60 мм ст.45», так как материал используется для поверхности нагрева котлов..</t>
  </si>
  <si>
    <t>осознанная замена</t>
  </si>
  <si>
    <t>1708-2019-00461 Поставка кругов из конструкционных сталей (1 лот)</t>
  </si>
  <si>
    <t>АО "ОДК-ГТ"</t>
  </si>
  <si>
    <t>2 424 508,68</t>
  </si>
  <si>
    <t>ETPRF.RU</t>
  </si>
  <si>
    <t>Ярославская область</t>
  </si>
  <si>
    <t>2 276 022,00р.</t>
  </si>
  <si>
    <t>ВЫИГРАЛИ</t>
  </si>
  <si>
    <t>Листы ГОСТ 19903-2015/09Г2С ГОСТ 19281-2014 (1 лот)</t>
  </si>
  <si>
    <t>АО "Металлург"</t>
  </si>
  <si>
    <t>765 000,00</t>
  </si>
  <si>
    <t>Коммерч.</t>
  </si>
  <si>
    <t>ЭТП B2B-Center</t>
  </si>
  <si>
    <t>Челябинская область</t>
  </si>
  <si>
    <t>745 500,60р.</t>
  </si>
  <si>
    <t>2000-2019-00244. Поставка круга г/к 60,65,70 сталь 20 (1 лот)</t>
  </si>
  <si>
    <t>АО "НПО "СПЛАВ"</t>
  </si>
  <si>
    <t>2 033 333,33</t>
  </si>
  <si>
    <t>№223-ФЗ</t>
  </si>
  <si>
    <t>Тульская область</t>
  </si>
  <si>
    <t>1 825 440,00р.</t>
  </si>
  <si>
    <t>&lt;b&gt;Листы стальные&lt;/b&gt; (Прикрепление КП обязательно) Обращаю внимание ЦЕНЫ запрошены без НДС</t>
  </si>
  <si>
    <t>АО "Кордиант"</t>
  </si>
  <si>
    <t>394 671,96</t>
  </si>
  <si>
    <t>394 671,96р.</t>
  </si>
  <si>
    <t>Право заключения договора на поставку листов ст.20 ГОСТ 1577-93 ГС, ТО, УЗК2</t>
  </si>
  <si>
    <t>АО "АТМ"</t>
  </si>
  <si>
    <t>4 265 450,00</t>
  </si>
  <si>
    <t>Фабрикант.Ру</t>
  </si>
  <si>
    <t>Москва</t>
  </si>
  <si>
    <t>3 772 800,00р.</t>
  </si>
  <si>
    <t>1708-2019-00514 Поставка кругов из конструкционных сталей</t>
  </si>
  <si>
    <t>641 564,82</t>
  </si>
  <si>
    <t>617 220,00р.</t>
  </si>
  <si>
    <t>Февраль</t>
  </si>
  <si>
    <t>Конкурс в электронной форме МСП</t>
  </si>
  <si>
    <t>АО "КТК" (Коми тепловая компания")</t>
  </si>
  <si>
    <t>8 455 482,55</t>
  </si>
  <si>
    <t>https://223.rts-tender.ru/supplier/auction/Trade/View.aspx?Id=1978408</t>
  </si>
  <si>
    <t>РТС-тендер</t>
  </si>
  <si>
    <t>респ. Коми</t>
  </si>
  <si>
    <t>5 420 017,50р.</t>
  </si>
  <si>
    <t>Кальянова Ольга</t>
  </si>
  <si>
    <t>Выиграл производитель ППУ-труб ( ООО СКТК)</t>
  </si>
  <si>
    <t>Цена победителя=4414260,67</t>
  </si>
  <si>
    <t>Поставка труб</t>
  </si>
  <si>
    <t>Калининская АЭС</t>
  </si>
  <si>
    <t>https://www.fabrikant.ru/trades/atom/PriceMonitoring/?action=view&amp;id=368713</t>
  </si>
  <si>
    <t>Тверская обл., г. Удомля</t>
  </si>
  <si>
    <t>2 166 304,28р.</t>
  </si>
  <si>
    <t>ПОДАЛИСЬ</t>
  </si>
  <si>
    <t>мониторинг цен</t>
  </si>
  <si>
    <t>Поставка труб ТБСУ, обсадных, колонковых</t>
  </si>
  <si>
    <t>ПАО АЛРОСА</t>
  </si>
  <si>
    <t>67 972 001,48</t>
  </si>
  <si>
    <t>Росэлторг</t>
  </si>
  <si>
    <t>г. Усть-Кут (Саха, Якутия)</t>
  </si>
  <si>
    <t>ОТМЕНЕН</t>
  </si>
  <si>
    <t>Круг ст.Р18</t>
  </si>
  <si>
    <t>ПАО Салют</t>
  </si>
  <si>
    <t>1 979 655,60</t>
  </si>
  <si>
    <t>https://utp.sberbank-ast.ru/Trade/NBT/PurchaseView/9/0/0/706631</t>
  </si>
  <si>
    <t>Сбербанк-АСТ</t>
  </si>
  <si>
    <t>г. Самара</t>
  </si>
  <si>
    <t>1 979 655,00р.</t>
  </si>
  <si>
    <t>Поставка труб, швеллеров</t>
  </si>
  <si>
    <t>ООО "Промышленно-технический центр"</t>
  </si>
  <si>
    <t>https://www.b2b-energo.ru/market/view.html?id=2581523</t>
  </si>
  <si>
    <t>B2B</t>
  </si>
  <si>
    <t>Свердловская обл. г. Каменск-Уральский</t>
  </si>
  <si>
    <t>0,00р.</t>
  </si>
  <si>
    <t>не прошли по цене</t>
  </si>
  <si>
    <t>ООО НПО Центротех</t>
  </si>
  <si>
    <t>https://www.b2b-energo.ru/market/view.html?id=2577025</t>
  </si>
  <si>
    <t>Свердловская обл., г. Новоуральск</t>
  </si>
  <si>
    <t>ЕВРАЗ МЕТАЛЛ ИНПРОМ</t>
  </si>
  <si>
    <t>https://www.b2b-energo.ru/market/view.html?id=2583052</t>
  </si>
  <si>
    <t>Свердловская обл, г Нижний Тагил, ул Металлургов, д 1</t>
  </si>
  <si>
    <t>Участвовали 3 участника, заказчик отклонил ВСЕ предложения с обоснованием: Высокая цена</t>
  </si>
  <si>
    <t>АО УРАНГЕОЛОГОРАЗВЕДКА</t>
  </si>
  <si>
    <t>2 100 000,00</t>
  </si>
  <si>
    <t>https://com.roseltorg.ru/#com/procedure/view/procedure/684124</t>
  </si>
  <si>
    <t>ЕЭТП (Росэлторг)</t>
  </si>
  <si>
    <t>Иркутская обл., Усольский р-н, с. Мальта</t>
  </si>
  <si>
    <t>Не проходим по цене.</t>
  </si>
  <si>
    <t>АО ПК Ахтуба</t>
  </si>
  <si>
    <t>1 842 000,00</t>
  </si>
  <si>
    <t>https://com.roseltorg.ru/#com/procedure/view/procedure/683808</t>
  </si>
  <si>
    <t>г. Волгоград</t>
  </si>
  <si>
    <t>Не проходим по цене. Закуп (без учета логистики)=1 840 000. срок изг. 40 дней</t>
  </si>
  <si>
    <t>Поставка металлопроката</t>
  </si>
  <si>
    <t>АО "РЯЗАНЬАВТОДОР"</t>
  </si>
  <si>
    <t>11 214 157,52</t>
  </si>
  <si>
    <t>https://utp.sberbank-ast.ru/Trade/NBT/PurchaseView/63/0/0/708373</t>
  </si>
  <si>
    <t>Рязань</t>
  </si>
  <si>
    <t>цена</t>
  </si>
  <si>
    <t>Труба стальная</t>
  </si>
  <si>
    <t>МУНИЦИПАЛЬНОЕ УНИТАРНОЕ ПРЕДПРИЯТИЕ "ОРСКОЕ ПРЕДПРИЯТИЕ ТЕПЛОВЫХ СЕТЕЙ" АДМИНИСТРАЦИИ Г. ОРСКА</t>
  </si>
  <si>
    <t>39 327 820,44</t>
  </si>
  <si>
    <t>19.03.2021, 22.03.2021</t>
  </si>
  <si>
    <t>223-ФЗ Аукцион</t>
  </si>
  <si>
    <t>https://utp.sberbank-ast.ru/Trade/NBT/PurchaseView/8/0/0/710784</t>
  </si>
  <si>
    <t>г. Орск</t>
  </si>
  <si>
    <t>Хисматуллин Марат</t>
  </si>
  <si>
    <t>НА РАСЧЁТЕ</t>
  </si>
  <si>
    <t>на право заключения договоров поставки труб большого диаметра для нужд Филиал БТСК АО "БарнаулГенерация" ,Филиал Красноярская ТЭЦ-2 АО "Енисейская ТГК" ,Тепловые сети АО "Канская ТЭЦ" ,АО "КрасТеплТрансКом" ,"Тепловые сети"АО "Кузбассэнерго" ,Беловская ГРЭС АО "Кузбассэнерго" ,Сети Мыски (ф-л МТСК) АО "Кузбассэнерго" ,Сети Новокузнецк (ф-л МТСК)АО "Кузбассэнерго" ,Обособленное подразделение АО "СИБЭКО" Барабинская ТЭЦ,ООО "НТСК" (Закупка №2689-2021-ГО).</t>
  </si>
  <si>
    <t>ООО "Сибирская генерирующая компания"</t>
  </si>
  <si>
    <t>107 722 198,39</t>
  </si>
  <si>
    <t>https://com.roseltorg.ru/#com/procedure/view/procedure/685000</t>
  </si>
  <si>
    <t>Куйбышев, Кемерово, Канск, КрасноярскНовосибирск, Мыски-5, Новокузнецк, Барнаул</t>
  </si>
  <si>
    <t>не проходим по цене (с учетом логистики и нашей наценки (причем минимальной, 10%)</t>
  </si>
  <si>
    <t>Труба .эл.сварная</t>
  </si>
  <si>
    <t>АО "ЯРКОММУНСЕРВИС"</t>
  </si>
  <si>
    <t>4 908 350,00</t>
  </si>
  <si>
    <t>до 03.03.2021 г. 08:30</t>
  </si>
  <si>
    <t>https://223.rts-tender.ru/supplier/auction/Trade/View.aspx?Id=1990931&amp;Logging=TradeByName</t>
  </si>
  <si>
    <t>г. Ярославль</t>
  </si>
  <si>
    <t>Не проходим по цене (хотя смотрели Королевский трубный завод - там дешевле всего), наш закуп без наценки = 4633000</t>
  </si>
  <si>
    <t>АО "УССУРИЙСКОЕ ПРЕДПРИЯТИЕ ТЕПЛОВЫХ СЕТЕЙ"</t>
  </si>
  <si>
    <t>3 618 824,92</t>
  </si>
  <si>
    <t>10.03.2021 в 08:15 (МСК+7)</t>
  </si>
  <si>
    <t>https://zakupki.gov.ru/223/purchase/public/purchase/info/common-info.html?regNumber=32110029773</t>
  </si>
  <si>
    <t>Опенлендер Александр</t>
  </si>
  <si>
    <t>Не проходим по цене</t>
  </si>
  <si>
    <t>ООО "ПРЕДПРИЯТИЕ ТЕПЛОВОДОСНАБЖЕНИЯ"</t>
  </si>
  <si>
    <t>15.03.2021 в 15:00 (МСК)</t>
  </si>
  <si>
    <t>https://zakupki.gov.ru/223/purchase/public/purchase/info/common-info.html?regNumber=32110029848</t>
  </si>
  <si>
    <t>очень много замен, нет наличия, проктные нормы в разы больше заявочных обьемов</t>
  </si>
  <si>
    <t>Поставка трубы для выполнения работ в рамках программы «Реконструкция теплофикационных установок турбин ст.№№3-6 с заменой коллекторов Ду800 мм на Ду1000 мм (инв.№№Т001414, Т001487, Т001504)» для нужд филиала ПАО ТГК-14 Читинская генерация (2592118)</t>
  </si>
  <si>
    <t>ПАО ТГК-14</t>
  </si>
  <si>
    <t>4 499 200,00</t>
  </si>
  <si>
    <t>16.03.2021 в 11:00 (МСК+6)</t>
  </si>
  <si>
    <t>https://zakupki.gov.ru/223/purchase/public/purchase/info/common-info.html?regNumber=32110037596</t>
  </si>
  <si>
    <t>В2В</t>
  </si>
  <si>
    <t>г. Чита КРАЙ ЗАБАЙКАЛЬСКИЙ,ГОРОД ЧИТА,УЛИЦА ПРОФСОЮЗНАЯ, дом ДОМ 23</t>
  </si>
  <si>
    <t>низкая НМЦ договора</t>
  </si>
  <si>
    <t>Поставка труб бесшовных Ду73-159мм для филиала «Оренбургский» ПАО «Т Плюс». (2577116)</t>
  </si>
  <si>
    <t>ПАО Т Плюс оренбург</t>
  </si>
  <si>
    <t>6 238 142,40</t>
  </si>
  <si>
    <t>04.03.2021 в 20:00 (МСК)</t>
  </si>
  <si>
    <t>https://zakupki.gov.ru/223/purchase/public/purchase/info/common-info.html?regNumber=32109986062</t>
  </si>
  <si>
    <t>г. Оренбург</t>
  </si>
  <si>
    <t>Процедура является закрытой и Ваша организация не состоит в списке приглашенных к процедуре.</t>
  </si>
  <si>
    <t>на право заключения договоров поставки труб прочих для нужд Барнаульская ТЭЦ-2 АО "Барнаульская генерация" ,АО "Барнаульская ТЭЦ-3",филиал Красноярская ГРЭС-2АО "Енисейская ТГК (ТГК-13)" ,филиал Красноярская ТЭЦ-2АО "Енисейская ТГК (ТГК-13)" , Тепловые сети АО "Канская ТЭЦ",АО "Красноярская теплотранспортная компания",Филиал МТСК (Сети Белово) АО "Кузбассэнерго" ,Филиал МТСК (Сети Новокузнецк) АО "Кузбассэнерго" ,Тепловые сети АО "Кузбассэнерго" ,Беловская ГРЭС АО "Кузбассэнерго",АО "Кызылская ТЭЦ",АО "Рубцовский ТЭК",ООО "Южно-Сибирская теплосетевая компания",ООО "Новосибирская ТСК",ООО "Приморская ГРЭС" (Закупка №2690-2021-ГО).</t>
  </si>
  <si>
    <t>ООО "СГК"</t>
  </si>
  <si>
    <t>114 292 805,42</t>
  </si>
  <si>
    <t>11.03.2021 в 16:00 (МСК+4)</t>
  </si>
  <si>
    <t>https://zakupki.gov.ru/223/purchase/public/purchase/info/common-info.html?regNumber=32110036690</t>
  </si>
  <si>
    <t>не прошли по НМЦ</t>
  </si>
  <si>
    <t>Запрос котировок</t>
  </si>
  <si>
    <t>Общество с ограниченной ответственностью "Губахинская энергоснабжающая компания"</t>
  </si>
  <si>
    <t>5 800 000,00</t>
  </si>
  <si>
    <t>https://com.roseltorg.ru/#com/procedure/view/procedure/685219</t>
  </si>
  <si>
    <t>россельторг</t>
  </si>
  <si>
    <t>Конкурс (одноэтапный)</t>
  </si>
  <si>
    <t>Тверская генерация</t>
  </si>
  <si>
    <t>22 334 053,40</t>
  </si>
  <si>
    <t>https://com.roseltorg.ru/#com/procedure/view/procedure/685293</t>
  </si>
  <si>
    <t>г. Тверь</t>
  </si>
  <si>
    <t>2 605 200,00</t>
  </si>
  <si>
    <t>https://com.roseltorg.ru/#com/procedure/view/procedure/684842</t>
  </si>
  <si>
    <t>Март</t>
  </si>
  <si>
    <t>поставки труб стальных электросварных прямошовных для нужд ООО «Ю-Транс».</t>
  </si>
  <si>
    <t>Ю-ТРАНС</t>
  </si>
  <si>
    <t>6 282 000,00</t>
  </si>
  <si>
    <t>12.03.2021 г.</t>
  </si>
  <si>
    <t>в бумажном варианте</t>
  </si>
  <si>
    <t>652050, Кемеровская обл, г. Юрга, ул. Заводская 2а</t>
  </si>
  <si>
    <t>г. Юрга</t>
  </si>
  <si>
    <t>Мы не прошли по цене. Только закуп у нас в самом лучшем случае 6783428(без доставки, при НМЦ</t>
  </si>
  <si>
    <t>Запрос предложений на право заключения договора поставки металлопроката для нужд АО «Башкиравтодор».</t>
  </si>
  <si>
    <t>АО Башкиравтодор</t>
  </si>
  <si>
    <t>34 445 320,00</t>
  </si>
  <si>
    <t>ЭТП Альфалот</t>
  </si>
  <si>
    <t>https://zakupki.gov.ru/223/purchase/public/purchase/info/common-info.html?regNumber=32110046237</t>
  </si>
  <si>
    <t>г. Уфа</t>
  </si>
  <si>
    <t>Таких ребят нам не надо – только за 2021 год 18 обращений на банкротство.</t>
  </si>
  <si>
    <t>Поставка трубной продукции</t>
  </si>
  <si>
    <t>ПАО "АЛРОСА" (многолотовая закупка)</t>
  </si>
  <si>
    <t>393 800 397,81</t>
  </si>
  <si>
    <t>ЕЭТП</t>
  </si>
  <si>
    <t>https://zakupki.gov.ru/223/purchase/public/purchase/info/common-info.html?regNumber=32110029987</t>
  </si>
  <si>
    <t>г. Усть-Кут</t>
  </si>
  <si>
    <t>Поставка труб и деталей трубопроводов в ППМи в мае 2021г/ Тюгина О.М./11.03.2021</t>
  </si>
  <si>
    <t>ООО ТД "ЕвроСибЭнерго"</t>
  </si>
  <si>
    <t>20 000 000,00</t>
  </si>
  <si>
    <t>07.05.2021 (МСК+5)</t>
  </si>
  <si>
    <t>на почту tndr@volgaenergo.ru</t>
  </si>
  <si>
    <t>https://zakupki.gov.ru/223/purchase/public/purchase/info/common-info.html?regNumber=32110042439</t>
  </si>
  <si>
    <t>г. Нижний Новгород</t>
  </si>
  <si>
    <t>Трубная продукция</t>
  </si>
  <si>
    <t>АО "ЕВРАЗ Металл Инпром"</t>
  </si>
  <si>
    <t>б2б</t>
  </si>
  <si>
    <t>г. Нижний Тагил</t>
  </si>
  <si>
    <t>1 062 500,00р.</t>
  </si>
  <si>
    <t>Ваценков Никита</t>
  </si>
  <si>
    <t>Забрали часть позиций</t>
  </si>
  <si>
    <t>Обсадные трубы</t>
  </si>
  <si>
    <t>СМП-Нефтегаз</t>
  </si>
  <si>
    <t>https://www.b2b-center.ru/market/view.html?id=2597687</t>
  </si>
  <si>
    <t>b2b</t>
  </si>
  <si>
    <t>г. Альметьевск, Татарстан</t>
  </si>
  <si>
    <t>Поблагуев Вячеслав</t>
  </si>
  <si>
    <t>поставка металлопроката</t>
  </si>
  <si>
    <t>Сибирская генер. Компания</t>
  </si>
  <si>
    <t>22 920 237,86</t>
  </si>
  <si>
    <t>21.04.2021 (МСК+4)</t>
  </si>
  <si>
    <t>https://zakupki.gov.ru/223/purchase/public/purchase/info/common-info.html?regNumber=32110041546</t>
  </si>
  <si>
    <t>еэтп</t>
  </si>
  <si>
    <t>много пунктов назначения</t>
  </si>
  <si>
    <t>ы не прошли по цене. Пока оптим. Вариант - смотреть, по возможности, наши позиции</t>
  </si>
  <si>
    <t>Металлопрокат</t>
  </si>
  <si>
    <t>АО "Дальтрансуголь"</t>
  </si>
  <si>
    <t>Хабаровский край</t>
  </si>
  <si>
    <t>Поставка труб стальных диаметром 273, 219,108 в ППУ</t>
  </si>
  <si>
    <t>СЗ ДК</t>
  </si>
  <si>
    <t>2 604 000,00</t>
  </si>
  <si>
    <t>не треб.</t>
  </si>
  <si>
    <t>комм</t>
  </si>
  <si>
    <t>г. Воронеж</t>
  </si>
  <si>
    <t>расчет от Штыкова</t>
  </si>
  <si>
    <t>Трубы б/ш</t>
  </si>
  <si>
    <t>Глобус</t>
  </si>
  <si>
    <t>1 960 720,00</t>
  </si>
  <si>
    <t>https://zakupki.gov.ru/223/purchase/public/purchase/info/common-info.html?regNumber=32110052914</t>
  </si>
  <si>
    <t>сбербанк аст</t>
  </si>
  <si>
    <t>г. Электросталь</t>
  </si>
  <si>
    <t>не прошли уже на этапе закупа. Написала письмо с просьюой пересмотреть НМЦ</t>
  </si>
  <si>
    <t>ООО НОВА</t>
  </si>
  <si>
    <t>нет</t>
  </si>
  <si>
    <t>этп нова</t>
  </si>
  <si>
    <t>ст. Фарафонтьевская ( Н. Уренгой)</t>
  </si>
  <si>
    <t>Поставка трубы в г. Ялуторовск</t>
  </si>
  <si>
    <t>Сибирско-Уральский энергетический сервис</t>
  </si>
  <si>
    <t>1 496 017,21</t>
  </si>
  <si>
    <t>ртс-тендер</t>
  </si>
  <si>
    <t>г. Ялуторовск Тюменской обл.</t>
  </si>
  <si>
    <t>ООО "Техним"</t>
  </si>
  <si>
    <t>Поставка обсадной трубы</t>
  </si>
  <si>
    <t>ООО "ПГК"</t>
  </si>
  <si>
    <t>нет треб.</t>
  </si>
  <si>
    <t>https://www.b2b-center.ru/market/view.html?id=2606662</t>
  </si>
  <si>
    <t>Волгоградская обл.</t>
  </si>
  <si>
    <t>Борисов Евгений</t>
  </si>
  <si>
    <t>КОНКУРС В ЭЛЕКТРОННОЙ ФОРМЕ на право заключения договора на поставку труб и трубных изделий для службы тепловых сетей Гусевского филиала «Гусевская ТЭЦ» АО «Калининградская генерирующая компания» в 2021 году</t>
  </si>
  <si>
    <t>АКЦИОНЕРНОЕ ОБЩЕСТВО "КАЛИНИНГРАДСКАЯ ГЕНЕРИРУЮЩАЯ КОМПАНИЯ"</t>
  </si>
  <si>
    <t>17 779 200,00</t>
  </si>
  <si>
    <t>25.03.2021 в 14:00 (МСК-1)</t>
  </si>
  <si>
    <t>09.04.2021 (МСК-1)</t>
  </si>
  <si>
    <t>https://zakupki.gov.ru/223/purchase/public/purchase/info/common-info.html?regNumber=32110089918</t>
  </si>
  <si>
    <t>http://roseltorg.ru</t>
  </si>
  <si>
    <t>Калининградская область, г. Гусев, ул. Красноармейская, 15</t>
  </si>
  <si>
    <t>Участвует Полимерстрой!!!</t>
  </si>
  <si>
    <t>Запрос предложений (в электронной форме).</t>
  </si>
  <si>
    <t>на право заключения договоров поставки труб и элементов трубопроводов изолированных и футерованных для нужд АО "Барнаульская ТЭЦ-3",филиал БийскэнергоТеплоТранзит АО "Бийскэнерго",филиал Красноярская ТЭЦ-2 АО "Енисейская ТГК (ТГК-13)",АО "Канская ТЭЦ" -Тепловые сети,Кемеровская ТЭЦ АО "Кемеровская генерация",Кемеровская ГРЭС АО "Кемеровская генерация",ООО "Новосибирская ТСК" (Закупка №3361-2021-ГО)</t>
  </si>
  <si>
    <t>33 950 292,02</t>
  </si>
  <si>
    <t>31.03.2021 в 16:00 (МСК+4)</t>
  </si>
  <si>
    <t>https://zakupki.gov.ru/223/purchase/public/purchase/info/common-info.html?regNumber=32110104349</t>
  </si>
  <si>
    <t>http://com.roseltorg.ru</t>
  </si>
  <si>
    <t>Сибирь</t>
  </si>
  <si>
    <t>Открытый аукцион в электронной форме (по Положению ООО «ЖДК-Энергоресурс» ред.3)</t>
  </si>
  <si>
    <t>10 691 642,68</t>
  </si>
  <si>
    <t>07.04.2021 в 09:00 (МСК)</t>
  </si>
  <si>
    <t>13.04.2021 (МСК)</t>
  </si>
  <si>
    <t>https://zakupki.gov.ru/223/purchase/public/purchase/info/common-info.html?regNumber=32110104638</t>
  </si>
  <si>
    <t>676282, Амурская область, г. Тында, ул. Привокзальная, Центральная котельная, центральный склад.</t>
  </si>
  <si>
    <t>выйграл спец мет</t>
  </si>
  <si>
    <t>Запрос предложений</t>
  </si>
  <si>
    <t>Открытый одноэтапный запрос предложений на право заключения договора на поставку труб электросварных для нужд Сормовской ТЭЦ филиала "Нижегородский" ПАО "Т Плюс"</t>
  </si>
  <si>
    <t>935 370,04</t>
  </si>
  <si>
    <t>https://www.b2b-energo.ru/market/view.html?id=2608287#download_documentation</t>
  </si>
  <si>
    <t>не прошли НМЦ</t>
  </si>
  <si>
    <t>запрос предложений в электронной форме</t>
  </si>
  <si>
    <t>приобретение трубы стальной бесшовной горячедеформированной в ассортименте</t>
  </si>
  <si>
    <t>2 634 070,00</t>
  </si>
  <si>
    <t>05.04.2021 в 09:00 (МСК+4)</t>
  </si>
  <si>
    <t>05.04.2021 (МСК+4)</t>
  </si>
  <si>
    <t>https://zakupki.gov.ru/223/purchase/public/purchase/info/common-info.html?regNumber=32110114812</t>
  </si>
  <si>
    <t>http://otc.ru</t>
  </si>
  <si>
    <t>Кемеровская обл, г Киселевск, ул Краснобродская, д 6</t>
  </si>
  <si>
    <t>Запрос котировок в электронной форме (КЭ)</t>
  </si>
  <si>
    <t>АКЦИОНЕРНОЕ ОБЩЕСТВО "КОРЯКЭНЕРГО"</t>
  </si>
  <si>
    <t>1 645 870.70</t>
  </si>
  <si>
    <t>223-фз</t>
  </si>
  <si>
    <t>https://utp.sberbank-ast.ru/Trade/NBT/PurchaseView/14/0/0/725409</t>
  </si>
  <si>
    <t>г. Артем, Приморский край,</t>
  </si>
  <si>
    <t>Запрос предложений. Поставка оцинкованной трубы</t>
  </si>
  <si>
    <t>ООО "Татнефтедор"</t>
  </si>
  <si>
    <t>https://www.b2b-energo.ru/market/view.html?id=2617155&amp;action=positions</t>
  </si>
  <si>
    <t>г.Альметьевск, ул.Полевая, д.1А</t>
  </si>
  <si>
    <t>Открытый одноэтапный запрос предложений на право заключения Договора на поставку Труб электросварных для нужд Сормовской ТЭЦ филиала «Нижегородский» ПАО «Т Плюс»</t>
  </si>
  <si>
    <t>1 401 300,00</t>
  </si>
  <si>
    <t>https://www.b2b-energo.ru/market/view.html?id=2613359</t>
  </si>
  <si>
    <t>Аукцион в электронной форме, участниками которого могут быть только субъекты малого и среднего предпринимательства</t>
  </si>
  <si>
    <t>Поставка труб стальных (ГЭ045 А)</t>
  </si>
  <si>
    <t>2 969 014,31</t>
  </si>
  <si>
    <t>https://zakupki.gov.ru/223/purchase/public/purchase/info/lot-list.html?regNumber=32110116720</t>
  </si>
  <si>
    <t>http://www.rts-tender.ru</t>
  </si>
  <si>
    <t>ХМАО</t>
  </si>
  <si>
    <t>Не проходим по цене, закуп не понятный, прогноз на год проката</t>
  </si>
  <si>
    <t>Запрос котировок в электронной форме, участниками которого могут быть только субъекты малого и среднего предпринимательства</t>
  </si>
  <si>
    <t>Поставка стальных труб</t>
  </si>
  <si>
    <t>5 138 400,00</t>
  </si>
  <si>
    <t>30.03.2021 в 09:00 (МСК)</t>
  </si>
  <si>
    <t>30.03.2021 (МСК)</t>
  </si>
  <si>
    <t>https://zakupki.gov.ru/223/purchase/public/purchase/info/common-info.html?regNumber=32110112465</t>
  </si>
  <si>
    <t>https://lot-online.ru</t>
  </si>
  <si>
    <t>РТ г.Нижнекамск</t>
  </si>
  <si>
    <t>Аукцион в электронной форме, участниками которого могут быть только субъекты малого и среднего предпринимательства,Поставка электросварной трубы 1420х14 (Тюменская область) (закупка среди субъектов МСП) (101/2021)</t>
  </si>
  <si>
    <t>АО СУЭНКО</t>
  </si>
  <si>
    <t>4 626 334,32</t>
  </si>
  <si>
    <t>да</t>
  </si>
  <si>
    <t>06.04.2021 г. в 11 часов 00 минут (по местному времени)</t>
  </si>
  <si>
    <t>https://zakupki.gov.ru/223/purchase/public/purchase/info/common-info.html?regNumber=32110128845</t>
  </si>
  <si>
    <t>Тобольск</t>
  </si>
  <si>
    <t>Запрос цен</t>
  </si>
  <si>
    <t>филиал «Ульяновский» ПАО «Т Плюс».</t>
  </si>
  <si>
    <t>2 046 417,60</t>
  </si>
  <si>
    <t>https://www.b2b-center.ru/market/view.html?id=2620470#download_documentation</t>
  </si>
  <si>
    <t>г Ульяновск, Московское шоссе, д 78</t>
  </si>
  <si>
    <t>выйграл производитель</t>
  </si>
  <si>
    <t>Апрель</t>
  </si>
  <si>
    <t>Закупка № 483.1 «Металлопрокат черного металла и нержавеющий» для нужд ОП и филиалов АО «Чукотэнерго</t>
  </si>
  <si>
    <t>АО "Чукотэнерго"</t>
  </si>
  <si>
    <t>10 497 863,68</t>
  </si>
  <si>
    <t>15.04.2021 в 20:00 (МСК+9)</t>
  </si>
  <si>
    <t>05.05.2021 (МСК+9)</t>
  </si>
  <si>
    <t>https://zakupki.gov.ru/223/purchase/public/purchase/info/common-info.html?regNumber=32110148273</t>
  </si>
  <si>
    <t>https://rushydro.roseltorg.ru/</t>
  </si>
  <si>
    <t>Дальний Восток</t>
  </si>
  <si>
    <t>Не проходим по цене, закуп не понятный, постояный резкий рост продукции</t>
  </si>
  <si>
    <t>Открытый конкурентный отбор в электронной форме КО №714/КО - Черный металлопрокат для филиала "Невский" (D21NP00500)</t>
  </si>
  <si>
    <t>ПАО ТГК-1</t>
  </si>
  <si>
    <t>6 879 412,24</t>
  </si>
  <si>
    <t>12.04.2021 в 11:00 (МСК)</t>
  </si>
  <si>
    <t>09.06.2021 (МСК)</t>
  </si>
  <si>
    <t>https://zakupki.gov.ru/223/purchase/public/purchase/info/common-info.html?regNumber=32110140593</t>
  </si>
  <si>
    <t>http://etp.gpb.ru</t>
  </si>
  <si>
    <t>Спб</t>
  </si>
  <si>
    <t>перенос в связи с ошибками в тех задании при расчете нмц</t>
  </si>
  <si>
    <t>Запрос котировок в электронной форме, участниками которого могут быть только субъекты малого и среднего предпринимательства, Поставка стальных труб</t>
  </si>
  <si>
    <t>АО "ВК и ЭХ"</t>
  </si>
  <si>
    <t>4 976 910,00</t>
  </si>
  <si>
    <t>09.04.2021 в 09:00 (МСК)</t>
  </si>
  <si>
    <t>12.04.2021 (МСК)</t>
  </si>
  <si>
    <t>https://zakupki.gov.ru/223/purchase/public/purchase/info/common-info.html?regNumber=32110156037</t>
  </si>
  <si>
    <t>Запроса предложений</t>
  </si>
  <si>
    <t>Балаковская АЭС</t>
  </si>
  <si>
    <t>6 109 200,00</t>
  </si>
  <si>
    <t>https://www.b2b-energo.ru/market/view.html?id=2623908</t>
  </si>
  <si>
    <t>г. Балаково, Саратовская обл., склад Балаковской АЭС</t>
  </si>
  <si>
    <t>не получил просчет, снабжение не может найти</t>
  </si>
  <si>
    <t>Право заключения договора на поставку труб бесшовных общего назначения для нужд Филиала "Пермский" ПАО "Т Плюс" (575/21)</t>
  </si>
  <si>
    <t>ПАО Т Плюс г. Пермь</t>
  </si>
  <si>
    <t>1 006 613,87</t>
  </si>
  <si>
    <t>https://www.b2b-center.ru/market/view.html?id=2620455#download_documentation</t>
  </si>
  <si>
    <t>будет прямой закуп</t>
  </si>
  <si>
    <t>Запрос предложений (в электронной форме).
 Наименование закупки на право заключения договоров поставки труб большого диаметра для нужд Филиал БТСК АО "БарнаулГенерация",Барнаульская ТЭЦ-2 АО "БарнаулГенерация",АО "Бийскэнерго",Кемеровская ГРЭС АО "КемГенерация",АО «Кызылская ТЭЦ»,АО "Ново-Кемеровская ТЭЦ",ООО "НТСК", "Тепловые сети" АО "Кузбассэнерго" (Закупка №3881-2021-ГО).</t>
  </si>
  <si>
    <t>АО "СГК"</t>
  </si>
  <si>
    <t>36 644 301,79</t>
  </si>
  <si>
    <t>16.04.2021 в 16:00 (МСК+4)</t>
  </si>
  <si>
    <t>31.05.2021 (МСК+4)</t>
  </si>
  <si>
    <t>https://zakupki.gov.ru/223/purchase/public/purchase/info/common-info.html?regNumber=32110164390</t>
  </si>
  <si>
    <t>ЗП-210401-144</t>
  </si>
  <si>
    <t>Поставка трубы бесшовной</t>
  </si>
  <si>
    <t>ПАО "Татнефть"</t>
  </si>
  <si>
    <t>07.04.2021 в 15:00 МСК</t>
  </si>
  <si>
    <t>https://etp.tatneft.ru/pls/tzp/f?p=220:2111:14211672234681::::P2111_REQ_ID:3022435930021</t>
  </si>
  <si>
    <t>Татарстан</t>
  </si>
  <si>
    <t>ЛОТ№ 84/07-21</t>
  </si>
  <si>
    <t>ООО "ЦТС"</t>
  </si>
  <si>
    <t>06.04.2021 в21:00 МСК</t>
  </si>
  <si>
    <t>https://tender.pnsh.ru/trades/101011272/info?page=purchases.trades.participation.BID_SUBMISSION_WITH_MY_BID</t>
  </si>
  <si>
    <t>Пермский край</t>
  </si>
  <si>
    <t>52-ТТ</t>
  </si>
  <si>
    <t>Поставка металлопроката на первое полугодие</t>
  </si>
  <si>
    <t>ООО «Пермнефтеотдача»</t>
  </si>
  <si>
    <t>15.04.2021 21:59 (+03:00)</t>
  </si>
  <si>
    <t>28.04.2021 13:00 (+03:00)</t>
  </si>
  <si>
    <t>https://tender.pnsh.ru/trades/101126393/info?page=purchases.trades.participation.INVITED</t>
  </si>
  <si>
    <t>Закупка стали круглой и метизов для объекта "ЛЭП 220 кВ Лопча-Хани"</t>
  </si>
  <si>
    <t>ООО "ЭСК Энергомост"</t>
  </si>
  <si>
    <t>https://www.b2b-center.ru/market/view.html?id=2631249</t>
  </si>
  <si>
    <t>новая чара</t>
  </si>
  <si>
    <t>Не рекомендуется работать – платить не любят, к ним периодически подают иски на крупные суммы, а также подают на банкротство.</t>
  </si>
  <si>
    <t>ЗП-210409-24</t>
  </si>
  <si>
    <t>https://etp.tatneft.ru/pls/tzp/f?p=220:2111:1540003765860::::P2111_REQ_ID:3032188290021</t>
  </si>
  <si>
    <t>Норильсктрансгаз</t>
  </si>
  <si>
    <t>ВЭМЗ</t>
  </si>
  <si>
    <t>192 ЦЗЖТ</t>
  </si>
  <si>
    <t>ЗП-210330-161</t>
  </si>
  <si>
    <t>Поставка труб бесшовных для нужд УРПС</t>
  </si>
  <si>
    <t>https://etp.tatneft.ru/pls/tzp/f?p=220:2111:13868852152199::NO::P2110_CURRENT_ID,P2111_REQ_ID:3019292960021,3019292960021</t>
  </si>
  <si>
    <t>Работают только с заводами-изготовителями.</t>
  </si>
  <si>
    <t>№ 2631703</t>
  </si>
  <si>
    <t>Поставка трубы э/св.в изоляции</t>
  </si>
  <si>
    <t>АО "СМП-Нефтезаг"</t>
  </si>
  <si>
    <t>https://www.b2b-energo.ru/market/view.html?id=2631703</t>
  </si>
  <si>
    <t>Не прошли по цене</t>
  </si>
  <si>
    <t>№ 2631195</t>
  </si>
  <si>
    <t>https://www.b2b-energo.ru/market/view.html?id=2631195&amp;action=offers</t>
  </si>
  <si>
    <t>№2639408</t>
  </si>
  <si>
    <t>ПАО "АК ВНЗМ"</t>
  </si>
  <si>
    <t>https://www.b2b-center.ru/market/view.html?id=2639408&amp;action=positions</t>
  </si>
  <si>
    <t>Корниенко Нестер</t>
  </si>
  <si>
    <t>Победил ММК</t>
  </si>
  <si>
    <t>поставка труб</t>
  </si>
  <si>
    <t>https://www.b2b-center.ru/market/view.html?id=2644609</t>
  </si>
  <si>
    <t>ЗП-210419-143</t>
  </si>
  <si>
    <t>поставка б/ш труб 630х19</t>
  </si>
  <si>
    <t>https://etp.tatneft.ru/pls/tzp/f?p=220:2111:15744780441357::::P2111_REQ_ID:3045686570021</t>
  </si>
  <si>
    <t>АО "ЕТК"</t>
  </si>
  <si>
    <t>1 273 553,00 руб.</t>
  </si>
  <si>
    <t>https://www.b2b-energo.ru/market/view.html?id=2645247#download_documentation</t>
  </si>
  <si>
    <t>в2в</t>
  </si>
  <si>
    <t>екб</t>
  </si>
  <si>
    <t>запрос предложений</t>
  </si>
  <si>
    <t>АКЦИОНЕРНОЕ ОБЩЕСТВО "СЕВЕРО-КАВКАЗСКОЕ ПРОИЗВОДСТВЕННО-ГЕОЛОГИЧЕСКОЕ ОБЪЕДИНЕНИЕ"</t>
  </si>
  <si>
    <t>1 988 543,33</t>
  </si>
  <si>
    <t>https://rosgeo.roseltorg.ru/#com/procedure/view/procedure/18903</t>
  </si>
  <si>
    <t>РосгеоРоссельторг</t>
  </si>
  <si>
    <t>СКАО</t>
  </si>
  <si>
    <t>конкурс МСП</t>
  </si>
  <si>
    <t>ООО Мариккоммунэнерго</t>
  </si>
  <si>
    <t>17 058 199.36</t>
  </si>
  <si>
    <t>https://utp.sberbank-ast.ru/Trade/NBT/PurchaseView/3/0/0/742350</t>
  </si>
  <si>
    <t>поздно подан расчет. Один участник Региональное снабжение</t>
  </si>
  <si>
    <t>Аукцион</t>
  </si>
  <si>
    <t>МП Теплоснабжение г. Калуга</t>
  </si>
  <si>
    <t>10 223 926,84</t>
  </si>
  <si>
    <t>https://zakupki.gov.ru/223/purchase/public/purchase/info/common-info.html?regNumber=32110232732</t>
  </si>
  <si>
    <t>Закупка стальных труб</t>
  </si>
  <si>
    <t>АО "Лебединский ГОК"</t>
  </si>
  <si>
    <t>1 917 000,00</t>
  </si>
  <si>
    <t>https://www.b2b-center.ru/market/view.html?id=2627695</t>
  </si>
  <si>
    <t>Белгородская обл.</t>
  </si>
  <si>
    <t>Ширяев Алексей</t>
  </si>
  <si>
    <t>КЛП-405134</t>
  </si>
  <si>
    <t>Покупка Труба ТУ 14-3З-55-2001</t>
  </si>
  <si>
    <t>ПАО "Нижнекамскнефтехим"</t>
  </si>
  <si>
    <t>3 407 950,00</t>
  </si>
  <si>
    <t>https://onlinecontract.ru/otp/index.phtml?sid=9c117ea26c984322cfa150d7de0db141c91862b65a9f1a7893ef59d7d90dbd4fd8452bb4459f1a2acaa15d</t>
  </si>
  <si>
    <t>ПАО "Челябинский трубопрокатный завод"</t>
  </si>
  <si>
    <t>КЛП-404337</t>
  </si>
  <si>
    <t>Маркетинговое исследование</t>
  </si>
  <si>
    <t>ПАО"Казаньоргсинтез"</t>
  </si>
  <si>
    <t>2 257 200,00</t>
  </si>
  <si>
    <t>https://onlinecontract.ru/otp/index.phtml?sid=045b0fc10e6058d959ee1c877738b54a515213d53867018305a11c807539b54f400f5ad7276701d15cef18920b66e50d1b5b41e63e7b5ba801aa58920566ec151650188f026153933cb65ed36040c5394a0a4c86623a0bc205965bda237bc81c4a0f4b83</t>
  </si>
  <si>
    <t>г.Казань</t>
  </si>
  <si>
    <t>АО "Михайловский ГОК"</t>
  </si>
  <si>
    <t>5 857 131,60</t>
  </si>
  <si>
    <t>https://www.b2b-center.ru/market/view.html?id=2642097</t>
  </si>
  <si>
    <t>Запроса котировок</t>
  </si>
  <si>
    <t>АО «Концерн Росэнергоатом» «Белоярская атомная станция»</t>
  </si>
  <si>
    <t>2 827 322,24</t>
  </si>
  <si>
    <t>https://www.b2b-center.ru/market/view.html?id=2644290</t>
  </si>
  <si>
    <t>свердловская обл</t>
  </si>
  <si>
    <t>593 651,71</t>
  </si>
  <si>
    <t>Курская обл</t>
  </si>
  <si>
    <t>АО "ОЭМК"</t>
  </si>
  <si>
    <t>3 587 549, 70</t>
  </si>
  <si>
    <t>https://www.b2b-center.ru/market/view.html?id=2649021</t>
  </si>
  <si>
    <t>запрос цен</t>
  </si>
  <si>
    <t>ООО "Инвест Трейд"</t>
  </si>
  <si>
    <t>2 743 333,33</t>
  </si>
  <si>
    <t>https://www.b2b-center.ru/market/view.html?id=2640257&amp;action=offers</t>
  </si>
  <si>
    <t>запрос КП на поставку трубы</t>
  </si>
  <si>
    <t>АО "СНПЗ"</t>
  </si>
  <si>
    <t>https://www.tektorg.ru/rosnefttkp/procedures/690148</t>
  </si>
  <si>
    <t>153 900,00</t>
  </si>
  <si>
    <t>https://www.b2b-center.ru/market/view.html?id=2655961</t>
  </si>
  <si>
    <t>242 730,00</t>
  </si>
  <si>
    <t>https://www.b2b-center.ru/market/view.html?id=2655963</t>
  </si>
  <si>
    <t>Запрос предложений э/св. труба</t>
  </si>
  <si>
    <t>ООО "ТД Полиметалл"</t>
  </si>
  <si>
    <t>https://www.b2b-energo.ru/market/view.html?id=2656150</t>
  </si>
  <si>
    <t>https://www.b2b-energo.ru/market/view.html?id=2656145</t>
  </si>
  <si>
    <t>https://www.b2b-energo.ru/market/view.html?id=2656137#download_documentation</t>
  </si>
  <si>
    <t>ООО "Рудстрой"</t>
  </si>
  <si>
    <t>https://www.b2b-center.ru/market/view.html?id=2659117</t>
  </si>
  <si>
    <t>https://www.b2b-center.ru/market/view.html?id=2659116</t>
  </si>
  <si>
    <t>Курская обл.</t>
  </si>
  <si>
    <t>АО "Уральская сталь"</t>
  </si>
  <si>
    <t>https://www.b2b-center.ru/market/view.html?id=2658376</t>
  </si>
  <si>
    <t>Оренбургская обл.</t>
  </si>
  <si>
    <t>АО "ГМС Ливгидромаш"</t>
  </si>
  <si>
    <t>https://www.b2b-center.ru/market/view.html?id=2658633</t>
  </si>
  <si>
    <t>Орловская обл.</t>
  </si>
  <si>
    <t>ГК "Титан"</t>
  </si>
  <si>
    <t>https://www.b2b-energo.ru/market/view.html?id=2653452&amp;action=offers</t>
  </si>
  <si>
    <t>https://www.b2b-center.ru/market/view.html?id=2660378</t>
  </si>
  <si>
    <t>АО "СМП-Нефтегаз"</t>
  </si>
  <si>
    <t>https://www.b2b-energo.ru/market/view.html?id=2661689</t>
  </si>
  <si>
    <t>ООО "СК Эверест"</t>
  </si>
  <si>
    <t>12 000 000,00</t>
  </si>
  <si>
    <t>https://www.rts-tender.ru/poisk/id/l3938705-4-2-1/</t>
  </si>
  <si>
    <t>АО"Михайловский ГОК"</t>
  </si>
  <si>
    <t>289 020,00</t>
  </si>
  <si>
    <t>https://www.b2b-center.ru/market/view.html?id=2663575&amp;action=offers</t>
  </si>
  <si>
    <t>АО"Уральская Сталь"</t>
  </si>
  <si>
    <t>1 592 660,00</t>
  </si>
  <si>
    <t>19:05.2021 14:01</t>
  </si>
  <si>
    <t>https://www.b2b-center.ru/market/view.html?id=2665059</t>
  </si>
  <si>
    <t>АО"Лебединский ГОК"</t>
  </si>
  <si>
    <t>1 425 720,00</t>
  </si>
  <si>
    <t>https://www.b2b-center.ru/market/view.html?id=2665056</t>
  </si>
  <si>
    <t>КЛП-409642</t>
  </si>
  <si>
    <t>https://onlinecontract.ru/otp/index.phtml?sid=045b0fc10e6058d959ee1c877738b54a515213d53867018305a11c807539b54f400f5ad7276701d15cef18920b66e50d1b5b41e63e7b5ba801aa58920566ec151650188f026153933cb65ed36040c5394a0a4c8b673d09c205965bda237bc81c4a0f4b83</t>
  </si>
  <si>
    <t>КЛП-409645</t>
  </si>
  <si>
    <t>https://onlinecontract.ru/otp/index.phtml?sid=045b0fc10e6058d959ee1c877738b54a515213d53867018305a11c807539b54f400f5ad7276701d15cef18920b66e50d1b5b41e63e7b5ba801aa58920566ec151650188f026153933cb65ed36040c5394a0a4c8b673d0ec205965bda237bc81c4a0f4b83</t>
  </si>
  <si>
    <t>АО "ТЯЖМАШ"</t>
  </si>
  <si>
    <t>https://www.b2b-center.ru/market/view.html?id=2678773&amp;action=offers</t>
  </si>
  <si>
    <t>Самарская обл</t>
  </si>
  <si>
    <t>победил Уралтрубодеталь</t>
  </si>
  <si>
    <t>ООО МСК "БЛ ГРУПП"</t>
  </si>
  <si>
    <t>https://www.b2b-center.ru/market/view.html?id=2672556&amp;action=positions</t>
  </si>
  <si>
    <t>https://www.b2b-center.ru/market/view.html?id=2672560&amp;action=positions</t>
  </si>
  <si>
    <t>АО "Базовые металлы"</t>
  </si>
  <si>
    <t>https://www.b2b-energo.ru/market/view.html?id=2669395</t>
  </si>
  <si>
    <t>КЛП-411505</t>
  </si>
  <si>
    <t>Конкурентный лист</t>
  </si>
  <si>
    <t>ООО трест "ТСНХРС"</t>
  </si>
  <si>
    <t>https://onlinecontract.ru/otp/index.phtml?sid=b94fe419c6c92ba3b91ea70c355efec1ec46f80df0ce72f9e551a60d3458fdcffd1bb10fefce72abbc1fa2</t>
  </si>
  <si>
    <t>АО КНПЗ</t>
  </si>
  <si>
    <t>https://www.tektorg.ru/market/procedures/748980</t>
  </si>
  <si>
    <t>Филиал "Пермский" ПАО «Т Плюс»</t>
  </si>
  <si>
    <t>2 624 312,03 руб. (цена с НДС)</t>
  </si>
  <si>
    <t>https://www.b2b-center.ru/market/view.html?id=2687605#download_documentation</t>
  </si>
  <si>
    <t>пермский край</t>
  </si>
  <si>
    <t>АО "КАСКАД-ЭНЕРГО"</t>
  </si>
  <si>
    <t>2 922 836,00</t>
  </si>
  <si>
    <t>25.06.2021 в 12:00 (МСК+4)</t>
  </si>
  <si>
    <t>https://zakupki.gov.ru/223/purchase/public/purchase/info/common-info.html?regNumber=32110376466</t>
  </si>
  <si>
    <t>Предложения необходимо направлять посредствам почты, курьерской службы по адресу Заказчика: Российская Федерация, 652470, Кемеровская область, г. Анжеро-Судженск, ул. Ленина, 4, АО «Каскад-энерго», также предложения могу быть направлены на электронную почту Заказчика zakupki@kke.ktk.company</t>
  </si>
  <si>
    <t>кемеровская обл.</t>
  </si>
  <si>
    <t>Филиал "Свердловский" ПАО «Т Плюс»</t>
  </si>
  <si>
    <t>3 510 900,00 руб.(цена с НДС)</t>
  </si>
  <si>
    <t>https://www.b2b-energo.ru/market/pravo-zakliucheniia-dogovora-na-postavku-produktsii-truby-besshovnye/tender-2680373/</t>
  </si>
  <si>
    <t>свердловская область</t>
  </si>
  <si>
    <t>не прошли по цене, будет отмена процедуры в связи с низким НМЦ</t>
  </si>
  <si>
    <t>3 511 552,92 руб. (цена с НДС)</t>
  </si>
  <si>
    <t>https://www.b2b-energo.ru/market/view.html?id=2687336#download_documentation</t>
  </si>
  <si>
    <t>Газпром распределение Ярославль</t>
  </si>
  <si>
    <t>2 488 008,00 руб ( цена с НДС)</t>
  </si>
  <si>
    <t>https://etp.gpb.ru/#com/procedure/view/procedure/498367</t>
  </si>
  <si>
    <t>Ярославль</t>
  </si>
  <si>
    <t>филиала «Свердловский» ПАО «Т Плюс»</t>
  </si>
  <si>
    <t>2 734 309,36 руб. (цена с НДС)</t>
  </si>
  <si>
    <t>https://www.b2b-energo.ru/market/view.html?id=2687828#download_documentation</t>
  </si>
  <si>
    <t>5 655 947,35 руб. (цена с НДС)</t>
  </si>
  <si>
    <t>https://www.b2b-energo.ru/market/view.html?id=2687755#download_documentation</t>
  </si>
  <si>
    <t>ценовой запрос</t>
  </si>
  <si>
    <t>АО "Самаранефтегаз"</t>
  </si>
  <si>
    <t>https://kim.tektorg.ru/#nsi/priceorder/directOpen/orderId/181280</t>
  </si>
  <si>
    <t>самара</t>
  </si>
  <si>
    <t>4 062 537,12 руб. (цена с НДС)</t>
  </si>
  <si>
    <t>https://www.b2b-energo.ru/market/pravo-zakliucheniia-dogovora-na-postavku-trub-kotlovykh-obshchego-naznacheniia/tender-2687407/</t>
  </si>
  <si>
    <t>ООО "Тентовые конструкции"</t>
  </si>
  <si>
    <t>https://www.b2b-energo.ru/market/view.html?id=2700135</t>
  </si>
  <si>
    <t>иркутск</t>
  </si>
  <si>
    <t>ПАО «Т Плюс» (г. Самара)</t>
  </si>
  <si>
    <t>1 896 774,00 руб. (цена с НДС)</t>
  </si>
  <si>
    <t>https://www.b2b-energo.ru/market/view.html?id=2699820#download_documentation</t>
  </si>
  <si>
    <t>ГК "Петропавловск"</t>
  </si>
  <si>
    <t>https://www.b2b-energo.ru/market/view.html?id=2697590</t>
  </si>
  <si>
    <t>Амурская обл,</t>
  </si>
  <si>
    <t>"Башнефть-Строй"</t>
  </si>
  <si>
    <t>https://kim.tektorg.ru/#nsi/priceorder/directOpen/orderId/195261</t>
  </si>
  <si>
    <t>тюменская обл</t>
  </si>
  <si>
    <t>Запрос предложений в электронной форме</t>
  </si>
  <si>
    <t>АО "Сахаэнерго"</t>
  </si>
  <si>
    <t>9 637 695,26</t>
  </si>
  <si>
    <t>12.07.2021 в 16:00 (МСК+6)</t>
  </si>
  <si>
    <t>https://zakupki.gov.ru/223/purchase/public/purchase/info/common-info.html?regNumber=32110433662</t>
  </si>
  <si>
    <t>росэлторг</t>
  </si>
  <si>
    <t>г. Якутск</t>
  </si>
  <si>
    <t>не прошли по НМЦ, превышение по позиционно</t>
  </si>
  <si>
    <t>Аукцион в электронной форме</t>
  </si>
  <si>
    <t>АКЦИОНЕРНОЕ ОБЩЕСТВО "ЯМАЛКОММУНЭНЕРГО"</t>
  </si>
  <si>
    <t>4 352 204,69</t>
  </si>
  <si>
    <t>06.07.2021 в 12:00 (МСК+2)</t>
  </si>
  <si>
    <t>https://zakupki.gov.ru/223/purchase/public/purchase/info/common-info.html?regNumber=32110422236</t>
  </si>
  <si>
    <t>г Салехард,</t>
  </si>
  <si>
    <t>ООО УК "Юника"</t>
  </si>
  <si>
    <t>АО "ВПО "ТОЧМАШ"</t>
  </si>
  <si>
    <t>https://www.rosatom.rts-tender.ru/market/view.html?id=2716611</t>
  </si>
  <si>
    <t>АО "Трансинжстрой"</t>
  </si>
  <si>
    <t>https://com.roseltorg.ru/#com/procedure/view/procedure/717614</t>
  </si>
  <si>
    <t>Московская область</t>
  </si>
  <si>
    <t>SBR043-2106260001</t>
  </si>
  <si>
    <t>ТрансНефть-Восток</t>
  </si>
  <si>
    <t>https://utp.sberbank-ast.ru/Transneft/NBT/PurchaseView/41/0/0/768425</t>
  </si>
  <si>
    <t>В наличии, кол-во тн.</t>
  </si>
  <si>
    <t>Кол-во тн.</t>
  </si>
  <si>
    <t>Труба ОБС Ø177,8х8,05, длина R2/R3/R3 немера, BC</t>
  </si>
  <si>
    <t>J55</t>
  </si>
  <si>
    <t>ГОСТ Р 53366-2009</t>
  </si>
  <si>
    <t>Труба бесшовная Ø89х4, длина 6-12м</t>
  </si>
  <si>
    <t>Труба бесшовная Ø89х5, длина 6-12м</t>
  </si>
  <si>
    <t>Труба бесшовная Ø89х6, длина 6-12м</t>
  </si>
  <si>
    <t>107 000</t>
  </si>
  <si>
    <t>Труба бесшовная Ø108х8, длина 6-12м</t>
  </si>
  <si>
    <t>Труба бесшовная Ø159х5, длина 6-12м</t>
  </si>
  <si>
    <t>Труба бесшовная Ø159х6, длина 6-12м</t>
  </si>
  <si>
    <t>Труба бесшовная Ø159х8, длина 6-12м</t>
  </si>
  <si>
    <t>Труба бесшовная Ø219х7, длина 6-12м</t>
  </si>
  <si>
    <t>Труба бесшовная Ø219х8, длина 6-12м</t>
  </si>
  <si>
    <t>Труба бесшовная Ø219х10, длина 6-12м</t>
  </si>
  <si>
    <t>Труба бесшовная Ø273х10, длина 6-12м</t>
  </si>
  <si>
    <t>Труба бесшовная Ø273х14, длина 6-12м</t>
  </si>
  <si>
    <t>Труба бесшовная Ø108х6, длина 6-12м</t>
  </si>
  <si>
    <t>Труба бесшовная Ø219х12, длина 6-12м</t>
  </si>
  <si>
    <t>Труба бесшовная Ø219х14, длина 6-12м</t>
  </si>
  <si>
    <t>Труба бесшовная Ø273х8, длина 6-12м</t>
  </si>
  <si>
    <t>Труба бесшовная Ø273х12, длина 6-12м</t>
  </si>
  <si>
    <t>Кол-во, тн</t>
  </si>
  <si>
    <t>а/м</t>
  </si>
  <si>
    <t>219х8 О9Г2С</t>
  </si>
  <si>
    <t>273х10 О9Г2С</t>
  </si>
  <si>
    <t>273х14 ст.20, В</t>
  </si>
  <si>
    <t>89х6 ст. 20/В 6,0-12,0</t>
  </si>
  <si>
    <t>89х6 ст. 20/В 10,0-12,3</t>
  </si>
  <si>
    <t>89х6 ст. 20/В 8,0-12,0</t>
  </si>
  <si>
    <t>219х12 ст.09Г2С, В,</t>
  </si>
  <si>
    <t>219х12 ст.09Г2С, В, длина н.к. 12м</t>
  </si>
  <si>
    <t>219х12 ст. 09Г2С, ГОСТ 8731-74</t>
  </si>
  <si>
    <t>Количество (тонн)</t>
  </si>
  <si>
    <t>Труба НКТ 73,02х5,51 L80, PSL-1, R3, API 5CT</t>
  </si>
  <si>
    <t>Труба НКТ 73х5,5 Е/А, ГОСТ 633-80, R2,R3.</t>
  </si>
  <si>
    <t>Труба 159х6 ст.20, В, ГОСТ 8732-78, ГОСТ 8731-74</t>
  </si>
  <si>
    <t>Труба 159х8 ст.20, В, ГОСТ 8732-78, ГОСТ 8731-74</t>
  </si>
  <si>
    <t>Труба 219х8 ст.09Г2С, В, ГОСТ 8732-78, ГОСТ 8731-74</t>
  </si>
  <si>
    <t>Труба 273х12 ст.09Г2С, В, ГОСТ 8732-78, ГОСТ 8731-74</t>
  </si>
  <si>
    <t>Труба 273х14 ст.09Г2С, В, ГОСТ 8732-78, ГОСТ 8731-74</t>
  </si>
  <si>
    <t>Труба 273х10 ст.09Г2С, В, ГОСТ 8732-78, ГОСТ 8731-74</t>
  </si>
  <si>
    <t>Труба 219х14 ст.09Г2С, В, ГОСТ 8732-78, ГОСТ 8731-74</t>
  </si>
  <si>
    <t>Труба 108х6 ст.09Г2С, В, ГОСТ 8732-78, ГОСТ 8731-74</t>
  </si>
  <si>
    <t>Труба 133х6 ст.09Г2С, В, ГОСТ 8732-78, ГОСТ 8731-74</t>
  </si>
  <si>
    <t>Труба бесшовная Ø108х4, длина 6-12м</t>
  </si>
  <si>
    <t>Труба бесшовная Ø108х5, длина 6-12м</t>
  </si>
  <si>
    <t>Труба бесшовная Ø114х5, длина 6-12м</t>
  </si>
  <si>
    <t>Труба бесшовная Ø159х6 мм</t>
  </si>
  <si>
    <t>1,068(47,02 п.м.)</t>
  </si>
  <si>
    <t>Труба бесшовная Ø273х10 мм</t>
  </si>
  <si>
    <t>Труба бесшовная Ø273х11 мм</t>
  </si>
  <si>
    <t>13ХФА</t>
  </si>
  <si>
    <t>Труба бесшовная Ø273х12 мм</t>
  </si>
  <si>
    <t>Трубы котельные:</t>
  </si>
  <si>
    <t>Труба котельная Ø76х6 мм</t>
  </si>
  <si>
    <t>ТУ 14-3р-55-2001</t>
  </si>
  <si>
    <t>404 от 25 января 2021</t>
  </si>
  <si>
    <t>№ п/п</t>
  </si>
  <si>
    <t>Наименование номенклатуры</t>
  </si>
  <si>
    <t>Единица измерения</t>
  </si>
  <si>
    <t>Срок отгрузки</t>
  </si>
  <si>
    <t>Поступление по состоянию на 06.04</t>
  </si>
  <si>
    <t>Труба 108х6 ст.20, фаска, В, ГОСТ 8732-78, ГОСТ 8731-74.</t>
  </si>
  <si>
    <t>тонна</t>
  </si>
  <si>
    <t>Март 2021г.</t>
  </si>
  <si>
    <t>Труба 159х6 ст.20, фаска, В, ГОСТ 8732-78, ГОСТ 8731-74</t>
  </si>
  <si>
    <t>Труба 159х8 ст.20, фаска, В, ГОСТ 8732-78, ГОСТ 8731-74</t>
  </si>
  <si>
    <t>Апрель 2021г.</t>
  </si>
  <si>
    <t>Труба 219х7 ст.20, фаска, В, ГОСТ 8732-78, ГОСТ 8731-74</t>
  </si>
  <si>
    <t>Труба 219х8 ст.20, фаска, В, ГОСТ 8732-78, ГОСТ 8731-74</t>
  </si>
  <si>
    <t>Труба 219х10 ст.20, фаска, В, ГОСТ 8732-78, ГОСТ 8731-74</t>
  </si>
  <si>
    <t>Труба 273х8 ст.20, фаска, В, ГОСТ 8732-78, ГОСТ 8731-74</t>
  </si>
  <si>
    <t>Труба 273х10 ст.20, фаска, В, ГОСТ 8732-78, ГОСТ 8731-74</t>
  </si>
  <si>
    <t>Труба 159х6 ст.09Г2С, фаска, В, ГОСТ 8732-78, ГОСТ 8731-74</t>
  </si>
  <si>
    <t>Труба 219х7 ст.09Г2С, фаска, В, ГОСТ 8732-78, ГОСТ 8731-74</t>
  </si>
  <si>
    <t>Труба 219х8 ст.09Г2С, фаска, В, ГОСТ 8732-78, ГОСТ 8731-74</t>
  </si>
  <si>
    <t>Труба 219х10 ст.09Г2С, фаска, В, ГОСТ 8732-78, ГОСТ 8731-74</t>
  </si>
  <si>
    <t>Труба 273х8 ст.09Г2С, фаска, В, ГОСТ 8732-78, ГОСТ 8731-74</t>
  </si>
  <si>
    <t>Труба 273х10 ст.09Г2С, фаска, В, ГОСТ 8732-78, ГОСТ 8731-74</t>
  </si>
  <si>
    <t>426 от 4 февраля 2021</t>
  </si>
  <si>
    <t>Труба 159х6 ст. 09Г2С, В, ГОСТ 8732-78, ГОСТ 8731-74</t>
  </si>
  <si>
    <t>Февраль 2021 г.</t>
  </si>
  <si>
    <t xml:space="preserve">Труба 159х8 ст.20, В, ГОСТ 8732-78, ГОСТ 8731-74 </t>
  </si>
  <si>
    <t>431 от 11 февраля 2021</t>
  </si>
  <si>
    <t>Труба 114х5 ст.20, В, ГОСТ 8732-78, ГОСТ 8731-74</t>
  </si>
  <si>
    <t xml:space="preserve">Труба 159х6 ст.20, В, ГОСТ 8732-78, ГОСТ 8731-74 </t>
  </si>
  <si>
    <t xml:space="preserve">Труба 219х10 ст.20, В, ГОСТ 8732-78, ГОСТ 8731-74 </t>
  </si>
  <si>
    <t xml:space="preserve">Труба 273х8 ст.20, В, ГОСТ 8732-78, ГОСТ 8731-74 </t>
  </si>
  <si>
    <t>Труба 219х7 ст. 09Г2С, В, ГОСТ 8732-78, ГОСТ 8731-74</t>
  </si>
  <si>
    <t>Труба 219х7 ст. 09Г2С, В,      ТУ 14-3Р-1128-2007</t>
  </si>
  <si>
    <t>Труба 273х8 ст. 09Г2С, В, ГОСТ 8732-78, ГОСТ 8731-74</t>
  </si>
  <si>
    <t>Труба 273х8 ст. 09Г2С, В,      ТУ 14-3Р-1128-2007</t>
  </si>
  <si>
    <t xml:space="preserve">Труба 159х6 ст.09г2с, В, ГОСТ 8732-78, ГОСТ 8731-74 </t>
  </si>
  <si>
    <t>432 от 16 февраля 2021</t>
  </si>
  <si>
    <t>Труба 159х6 ст. 20, В, ГОСТ 8732-78, ГОСТ 8731-74</t>
  </si>
  <si>
    <t>Февраль-Март 2021 г.</t>
  </si>
  <si>
    <t xml:space="preserve">Труба 219х7 ст.20, В, ГОСТ 8732-78, ГОСТ 8731-74 </t>
  </si>
  <si>
    <t>436 от 18 февраля 2021</t>
  </si>
  <si>
    <t>Марат под остаток</t>
  </si>
  <si>
    <t>458 от 25 февраля 2021</t>
  </si>
  <si>
    <t>Труба 133х6 ст. 20, В, ГОСТ 8732-78, ГОСТ 8731-74</t>
  </si>
  <si>
    <t>465 от 01 марта 2021</t>
  </si>
  <si>
    <t>Труба 114х5 ст.20, фаска, В, ГОСТ 8732-78, ГОСТ 8731-74</t>
  </si>
  <si>
    <t>Труба 114х6 ст.20, фаска, В, ГОСТ 8732-78, ГОСТ 8731-74</t>
  </si>
  <si>
    <t>Труба 159х8 ст.09Г2С, фаска, В, ГОСТ 8732-78, ГОСТ 8731-74</t>
  </si>
  <si>
    <t>Труба 219х6 ст.13ХФА, фаска, К52, ТУ 1317-006.1-593377520-2003</t>
  </si>
  <si>
    <t>466 от 01 марта 2021</t>
  </si>
  <si>
    <t>Труба 219х8 ст. 09Г2С, В, ГОСТ 8732-78, ГОСТ 8731-74</t>
  </si>
  <si>
    <t>всего</t>
  </si>
  <si>
    <t>не пришло</t>
  </si>
  <si>
    <t>пришло</t>
  </si>
  <si>
    <t>№ и дата приложения</t>
  </si>
  <si>
    <t>№ вагона</t>
  </si>
  <si>
    <t>диаметр трубы</t>
  </si>
  <si>
    <t>вес нетто, тн</t>
  </si>
  <si>
    <t>Дата отправки вагона с завода на ст.Павлодар</t>
  </si>
  <si>
    <t xml:space="preserve">Дата поступления на склад </t>
  </si>
  <si>
    <t>Наличие/в пути</t>
  </si>
  <si>
    <t>Месяц отгрузки</t>
  </si>
  <si>
    <t>159х6 ст.09Г2С/В</t>
  </si>
  <si>
    <t>Отгружено</t>
  </si>
  <si>
    <t>159х8 ст. 20/В</t>
  </si>
  <si>
    <t>273х8 ст.20/В</t>
  </si>
  <si>
    <t>Разгружен</t>
  </si>
  <si>
    <t>219х10 ст.20/В</t>
  </si>
  <si>
    <t>219х7 ст.09Г2С</t>
  </si>
  <si>
    <t>159х6 ст.20/В</t>
  </si>
  <si>
    <t>114х5 ст.20/В</t>
  </si>
  <si>
    <t>159х6 ст.09Г2С</t>
  </si>
  <si>
    <t>159х6 ст.20</t>
  </si>
  <si>
    <t>219х7 ст.20</t>
  </si>
  <si>
    <t>273х8 ст.09Г2С/ТУ</t>
  </si>
  <si>
    <t>Разгружен, 5ый склад</t>
  </si>
  <si>
    <t>273х8 ст.09Г2С</t>
  </si>
  <si>
    <t>273х8 ст.20</t>
  </si>
  <si>
    <t>159х6 ст.09Г2С ТУ</t>
  </si>
  <si>
    <t>219х8 ст. 09Г2С</t>
  </si>
  <si>
    <t>в документах 273ая, по факту 219</t>
  </si>
  <si>
    <t>108х6 ст.20</t>
  </si>
  <si>
    <t>219х10 09Г2С</t>
  </si>
  <si>
    <t>219х10 09Г2С 6-12,5</t>
  </si>
  <si>
    <t>114х6 ст 20</t>
  </si>
  <si>
    <t>159х8  09Г2С</t>
  </si>
  <si>
    <t>219х8 ст.20</t>
  </si>
  <si>
    <t>273х10 ст.20</t>
  </si>
  <si>
    <t>ОТГРУЖЕН</t>
  </si>
  <si>
    <t>159х8 ст. 09Г2С</t>
  </si>
  <si>
    <t>159х8 ст. 20</t>
  </si>
  <si>
    <t>219х10 ст. 09Г2С</t>
  </si>
  <si>
    <t>219х6 ст. 13ХФА</t>
  </si>
  <si>
    <t>114х6 ст.20</t>
  </si>
  <si>
    <t>219х12 12,0-12,5 ст. 09Г2С/В</t>
  </si>
  <si>
    <t>219х12 11,0-11,5 ст. 09Г2С/В</t>
  </si>
  <si>
    <t>219х12 10,0-10,5 ст. 09Г2С/В</t>
  </si>
  <si>
    <t>219х12 10,5-11,0 ст.09Г2С/В</t>
  </si>
  <si>
    <t>219х10 10,5-11,0 ст. 09Г2С/В</t>
  </si>
  <si>
    <t>219х10 11,0-11,5 ст.09Г2С/В</t>
  </si>
  <si>
    <t>273х20 11,0-11,5 ст. 09Г2С/В</t>
  </si>
  <si>
    <t>219х10 12,0-12,5 ст. 09Г2С/В</t>
  </si>
  <si>
    <t>219х10 11,0-11,5 ст. 09Г2С/В</t>
  </si>
  <si>
    <t>В наличии</t>
  </si>
  <si>
    <t>остаток</t>
  </si>
  <si>
    <t>219х10 ст. 20</t>
  </si>
  <si>
    <t>114х5 ст. 20</t>
  </si>
  <si>
    <t>159х6 ст. 09Г2С</t>
  </si>
  <si>
    <t>159х6 ст. 20</t>
  </si>
  <si>
    <t>219х10 ст20</t>
  </si>
  <si>
    <t>159х8 ст.20</t>
  </si>
  <si>
    <t>159х6 ст.09Г2С ГОСТ</t>
  </si>
  <si>
    <t>273х8 ст. 20</t>
  </si>
  <si>
    <t>273х8 ст. 09Г2С</t>
  </si>
  <si>
    <t>Разгружен, на землю</t>
  </si>
  <si>
    <t>273х10 ст.09Г2С</t>
  </si>
  <si>
    <t>219х10 ст.09Г2С</t>
  </si>
  <si>
    <t>219х8 ст. 20</t>
  </si>
  <si>
    <t>133х6 ст. 20</t>
  </si>
  <si>
    <t>Борисов Евгений Александрович</t>
  </si>
  <si>
    <t>8(351)222-44-27</t>
  </si>
  <si>
    <t>Добавочный 214</t>
  </si>
  <si>
    <t>Мобильный телефон</t>
  </si>
  <si>
    <t>8-952-521-71-99</t>
  </si>
  <si>
    <t xml:space="preserve">Электронная почта </t>
  </si>
  <si>
    <t>EBorisov@metpromural.com</t>
  </si>
  <si>
    <t>Добавочный 210</t>
  </si>
  <si>
    <t>DYashkov@metpromural.com</t>
  </si>
  <si>
    <t xml:space="preserve">Хисматуллин Марат Сайфетдинович
</t>
  </si>
  <si>
    <t>Добавочный 202</t>
  </si>
  <si>
    <t>8 (922) 010-25-22</t>
  </si>
  <si>
    <t>MHismatullin@metpromural.com</t>
  </si>
  <si>
    <t xml:space="preserve">Ваценков Никита Игоревич
</t>
  </si>
  <si>
    <t>Добавочный 211</t>
  </si>
  <si>
    <t xml:space="preserve">8-904-304-00-84 </t>
  </si>
  <si>
    <t>NVatsenkov@MetPromUral.com</t>
  </si>
  <si>
    <t xml:space="preserve">Опенлендер Александр Александрович
</t>
  </si>
  <si>
    <t>Добавочный 206</t>
  </si>
  <si>
    <t xml:space="preserve">8 (953) 252-08-08 </t>
  </si>
  <si>
    <t>AOpenlender@MetPromUral.com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</si>
</sst>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yy"/>
    <numFmt numFmtId="165" formatCode="0.000"/>
    <numFmt numFmtId="167" formatCode="dd\.mm\.yy"/>
    <numFmt numFmtId="177" formatCode="dd\.mm\.yyyy\ h:mm"/>
    <numFmt numFmtId="178" formatCode="dd/mm/yy"/>
    <numFmt numFmtId="179" formatCode="0.0000"/>
  </numFmts>
  <fonts count="67">
    <font>
      <sz val="11"/>
      <color theme="1"/>
      <name val="Calibri"/>
      <scheme val="minor"/>
    </font>
    <font>
      <sz val="11"/>
      <color theme="1"/>
      <name val="Calibri"/>
    </font>
    <font>
      <sz val="48"/>
      <color rgb="FFFF0000"/>
      <name val="Calibri"/>
    </font>
    <font>
      <sz val="10"/>
      <color theme="1"/>
      <name val="Calibri"/>
    </font>
    <font>
      <sz val="11"/>
      <color theme="1"/>
      <name val="Calibri"/>
    </font>
    <font>
      <b/>
      <i/>
      <u/>
      <sz val="16"/>
      <color theme="1"/>
      <name val="Calibri"/>
    </font>
    <font>
      <b/>
      <sz val="16"/>
      <color theme="1"/>
      <name val="Calibri"/>
    </font>
    <font>
      <b/>
      <sz val="11"/>
      <color theme="1"/>
      <name val="Times New Roman"/>
    </font>
    <font>
      <sz val="11"/>
      <color theme="1"/>
      <name val="Times New Roman"/>
    </font>
    <font>
      <b/>
      <sz val="11"/>
      <color theme="1"/>
      <name val="Calibri"/>
    </font>
    <font>
      <sz val="11"/>
      <color rgb="FF000000"/>
      <name val="Times"/>
    </font>
    <font>
      <sz val="11"/>
      <color rgb="FF000000"/>
      <name val="Times New Roman"/>
    </font>
    <font>
      <sz val="11"/>
      <name val="Calibri"/>
    </font>
    <font>
      <b/>
      <sz val="11"/>
      <color rgb="FF000000"/>
      <name val="Times New Roman"/>
    </font>
    <font>
      <sz val="11"/>
      <color rgb="FF000000"/>
      <name val="Calibri"/>
    </font>
    <font>
      <sz val="10"/>
      <color theme="1"/>
      <name val="Times New Roman"/>
    </font>
    <font>
      <b/>
      <sz val="14"/>
      <color theme="1"/>
      <name val="Calibri"/>
    </font>
    <font>
      <sz val="14"/>
      <color theme="1"/>
      <name val="Calibri"/>
    </font>
    <font>
      <b/>
      <u/>
      <sz val="14"/>
      <color theme="1"/>
      <name val="Calibri"/>
    </font>
    <font>
      <b/>
      <sz val="11"/>
      <color rgb="FF000000"/>
      <name val="Calibri"/>
    </font>
    <font>
      <sz val="9"/>
      <color rgb="FF000000"/>
      <name val="Calibri"/>
    </font>
    <font>
      <b/>
      <sz val="10"/>
      <color rgb="FF003366"/>
      <name val="Times New Roman"/>
    </font>
    <font>
      <sz val="11"/>
      <color theme="1"/>
      <name val="Times"/>
    </font>
    <font>
      <b/>
      <sz val="11"/>
      <color rgb="FF000000"/>
      <name val="Times"/>
    </font>
    <font>
      <b/>
      <sz val="11"/>
      <color theme="1"/>
      <name val="Times"/>
    </font>
    <font>
      <i/>
      <sz val="11"/>
      <color rgb="FF000000"/>
      <name val="Calibri"/>
    </font>
    <font>
      <u/>
      <sz val="11"/>
      <color rgb="FF000000"/>
      <name val="Calibri"/>
    </font>
    <font>
      <u/>
      <sz val="11"/>
      <color rgb="FF000000"/>
      <name val="Calibri"/>
    </font>
    <font>
      <u/>
      <sz val="11"/>
      <color rgb="FF000000"/>
      <name val="Calibri"/>
    </font>
    <font>
      <b/>
      <sz val="12"/>
      <color rgb="FF000000"/>
      <name val="Calibri"/>
    </font>
    <font>
      <u/>
      <sz val="11"/>
      <color rgb="FF000000"/>
      <name val="Calibri"/>
    </font>
    <font>
      <u/>
      <sz val="11"/>
      <color rgb="FF000000"/>
      <name val="Calibri"/>
    </font>
    <font>
      <sz val="8"/>
      <color rgb="FF000000"/>
      <name val="Calibri"/>
    </font>
    <font>
      <u/>
      <sz val="11"/>
      <color rgb="FF0563C1"/>
      <name val="Calibri"/>
    </font>
    <font>
      <sz val="9"/>
      <color rgb="FF000000"/>
      <name val="Tahoma"/>
    </font>
    <font>
      <u/>
      <sz val="11"/>
      <color rgb="FF000000"/>
      <name val="Calibri"/>
    </font>
    <font>
      <u/>
      <sz val="11"/>
      <color rgb="FF0563C1"/>
      <name val="Calibri"/>
    </font>
    <font>
      <u/>
      <sz val="11"/>
      <color rgb="FF000000"/>
      <name val="Calibri"/>
    </font>
    <font>
      <sz val="9"/>
      <color theme="1"/>
      <name val="Arial"/>
    </font>
    <font>
      <u/>
      <sz val="11"/>
      <color rgb="FF0563C1"/>
      <name val="Calibri"/>
    </font>
    <font>
      <sz val="12"/>
      <color rgb="FF000000"/>
      <name val="Times"/>
    </font>
    <font>
      <b/>
      <sz val="14"/>
      <color rgb="FF000000"/>
      <name val="Calibri"/>
    </font>
    <font>
      <u/>
      <sz val="11"/>
      <color rgb="FF0563C1"/>
      <name val="Calibri"/>
    </font>
    <font>
      <u/>
      <sz val="11"/>
      <color rgb="FF000000"/>
      <name val="Calibri"/>
    </font>
    <font>
      <sz val="11"/>
      <color rgb="FF000000"/>
      <name val="Roboto"/>
    </font>
    <font>
      <u/>
      <sz val="11"/>
      <color rgb="FF0563C1"/>
      <name val="Calibri"/>
    </font>
    <font>
      <u/>
      <sz val="11"/>
      <color rgb="FF0563C1"/>
      <name val="Calibri"/>
    </font>
    <font>
      <sz val="11"/>
      <color rgb="FF000000"/>
      <name val="Open Sans"/>
    </font>
    <font>
      <u/>
      <sz val="11"/>
      <color rgb="FF0563C1"/>
      <name val="Calibri"/>
    </font>
    <font>
      <u/>
      <sz val="11"/>
      <color rgb="FF0563C1"/>
      <name val="Calibri"/>
    </font>
    <font>
      <sz val="11"/>
      <color rgb="FF333333"/>
      <name val="Arial"/>
    </font>
    <font>
      <b/>
      <u/>
      <sz val="14"/>
      <color theme="1"/>
      <name val="Calibri"/>
    </font>
    <font>
      <b/>
      <sz val="12"/>
      <color rgb="FF002060"/>
      <name val="Times"/>
    </font>
    <font>
      <b/>
      <sz val="14"/>
      <color rgb="FF002060"/>
      <name val="Times"/>
    </font>
    <font>
      <b/>
      <u/>
      <sz val="12"/>
      <color theme="10"/>
      <name val="Calibri"/>
    </font>
    <font>
      <b/>
      <u/>
      <sz val="16"/>
      <color theme="10"/>
      <name val="Calibri"/>
    </font>
    <font>
      <sz val="11"/>
      <color rgb="FF000000"/>
      <name val="Arial"/>
    </font>
    <font>
      <b/>
      <i/>
      <sz val="11"/>
      <color theme="1"/>
      <name val="Times"/>
    </font>
    <font>
      <b/>
      <sz val="11"/>
      <color theme="1"/>
      <name val="Calibri"/>
    </font>
    <font>
      <b/>
      <sz val="10"/>
      <color theme="1"/>
      <name val="Times New Roman"/>
    </font>
    <font>
      <b/>
      <sz val="10"/>
      <color rgb="FF000000"/>
      <name val="Times New Roman"/>
    </font>
    <font>
      <b/>
      <sz val="10"/>
      <color rgb="FFFF0000"/>
      <name val="Times New Roman"/>
    </font>
    <font>
      <b/>
      <strike/>
      <sz val="10"/>
      <color rgb="FF003366"/>
      <name val="Times New Roman"/>
    </font>
    <font>
      <strike/>
      <sz val="10"/>
      <color theme="1"/>
      <name val="Calibri"/>
    </font>
    <font>
      <b/>
      <sz val="11"/>
      <color rgb="FF003366"/>
      <name val="Times New Roman"/>
    </font>
    <font>
      <b/>
      <u/>
      <sz val="16"/>
      <color theme="1"/>
      <name val="Calibri"/>
    </font>
    <font>
      <b/>
      <u/>
      <sz val="16"/>
      <color theme="1"/>
      <name val="Calibri"/>
    </font>
  </fonts>
  <fills count="2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FF99CC"/>
        <bgColor rgb="FFFF99CC"/>
      </patternFill>
    </fill>
    <fill>
      <patternFill patternType="solid">
        <fgColor rgb="FFFF0000"/>
        <bgColor rgb="FFFF0000"/>
      </patternFill>
    </fill>
    <fill>
      <patternFill patternType="solid">
        <fgColor rgb="FFD9E2F3"/>
        <bgColor rgb="FFD9E2F3"/>
      </patternFill>
    </fill>
    <fill>
      <patternFill patternType="solid">
        <fgColor rgb="FF92D050"/>
        <bgColor rgb="FF92D050"/>
      </patternFill>
    </fill>
    <fill>
      <patternFill patternType="solid">
        <fgColor rgb="FFC5E0B2"/>
        <bgColor rgb="FFC5E0B2"/>
      </patternFill>
    </fill>
    <fill>
      <patternFill patternType="solid">
        <fgColor rgb="FFE2EFD9"/>
        <bgColor rgb="FFE2EFD9"/>
      </patternFill>
    </fill>
    <fill>
      <patternFill patternType="solid">
        <fgColor rgb="FFFBE4D5"/>
        <bgColor rgb="FFFBE4D5"/>
      </patternFill>
    </fill>
    <fill>
      <patternFill patternType="solid">
        <fgColor rgb="FFB3C6E7"/>
        <bgColor rgb="FFB3C6E7"/>
      </patternFill>
    </fill>
    <fill>
      <patternFill patternType="solid">
        <fgColor rgb="FF5B9BD5"/>
        <bgColor rgb="FF5B9BD5"/>
      </patternFill>
    </fill>
    <fill>
      <patternFill patternType="solid">
        <fgColor rgb="FFFFC000"/>
        <bgColor rgb="FFFFC000"/>
      </patternFill>
    </fill>
    <fill>
      <patternFill patternType="solid">
        <fgColor rgb="FFACB9CA"/>
        <bgColor rgb="FFACB9CA"/>
      </patternFill>
    </fill>
    <fill>
      <patternFill patternType="solid">
        <fgColor rgb="FF8EAADC"/>
        <bgColor rgb="FF8EAADC"/>
      </patternFill>
    </fill>
    <fill>
      <patternFill patternType="solid">
        <fgColor rgb="FFC0C0C0"/>
        <bgColor rgb="FFC0C0C0"/>
      </patternFill>
    </fill>
    <fill>
      <patternFill patternType="solid">
        <fgColor rgb="FF99CC00"/>
        <bgColor rgb="FF99CC00"/>
      </patternFill>
    </fill>
    <fill>
      <patternFill patternType="solid">
        <fgColor rgb="FFFFCC00"/>
        <bgColor rgb="FFFFCC00"/>
      </patternFill>
    </fill>
    <fill>
      <patternFill patternType="solid">
        <fgColor rgb="FFCCCCFF"/>
        <bgColor rgb="FFCCCCFF"/>
      </patternFill>
    </fill>
    <fill>
      <patternFill patternType="solid">
        <fgColor rgb="FF00FF00"/>
        <bgColor rgb="FF00FF00"/>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340">
    <xf numFmtId="0" fontId="0" fillId="0" borderId="0" xfId="0" applyFont="1" applyAlignment="1"/>
    <xf numFmtId="0" fontId="1" fillId="0" borderId="0" xfId="0" applyFont="1" applyAlignment="1">
      <alignment wrapText="1"/>
    </xf>
    <xf numFmtId="0" fontId="1" fillId="0" borderId="0" xfId="0" applyFont="1" applyAlignment="1"/>
    <xf numFmtId="0" fontId="1" fillId="0" borderId="0" xfId="0" applyFont="1"/>
    <xf numFmtId="0" fontId="1" fillId="0" borderId="0" xfId="0" applyFont="1" applyAlignment="1">
      <alignment horizontal="center"/>
    </xf>
    <xf numFmtId="0" fontId="1" fillId="3" borderId="0" xfId="0" applyFont="1" applyFill="1"/>
    <xf numFmtId="0" fontId="7" fillId="0" borderId="0" xfId="0" applyFont="1" applyAlignment="1">
      <alignment wrapText="1"/>
    </xf>
    <xf numFmtId="0" fontId="8" fillId="0" borderId="0" xfId="0" applyFont="1" applyAlignment="1">
      <alignment horizontal="center" vertical="center" wrapText="1"/>
    </xf>
    <xf numFmtId="0" fontId="8" fillId="0" borderId="0" xfId="0" applyFont="1" applyAlignment="1"/>
    <xf numFmtId="0" fontId="1" fillId="2" borderId="0" xfId="0" applyFont="1" applyFill="1"/>
    <xf numFmtId="0" fontId="7" fillId="0" borderId="1" xfId="0" applyFont="1" applyBorder="1" applyAlignment="1">
      <alignmen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wrapText="1"/>
    </xf>
    <xf numFmtId="0" fontId="10" fillId="2" borderId="1" xfId="0" applyFont="1" applyFill="1" applyBorder="1" applyAlignment="1">
      <alignment horizontal="center"/>
    </xf>
    <xf numFmtId="0" fontId="8" fillId="0" borderId="1" xfId="0" applyFont="1" applyBorder="1" applyAlignment="1">
      <alignment wrapText="1"/>
    </xf>
    <xf numFmtId="0" fontId="7" fillId="0" borderId="2" xfId="0" applyFont="1" applyBorder="1" applyAlignment="1">
      <alignment horizontal="center" wrapText="1"/>
    </xf>
    <xf numFmtId="0" fontId="1" fillId="0" borderId="1" xfId="0" applyFont="1" applyBorder="1" applyAlignment="1"/>
    <xf numFmtId="165" fontId="11" fillId="3" borderId="1" xfId="0" applyNumberFormat="1" applyFont="1" applyFill="1" applyBorder="1" applyAlignment="1">
      <alignment horizontal="right"/>
    </xf>
    <xf numFmtId="0" fontId="8" fillId="0" borderId="0" xfId="0" applyFont="1" applyAlignment="1">
      <alignment wrapText="1"/>
    </xf>
    <xf numFmtId="0" fontId="8" fillId="0" borderId="0" xfId="0" applyFont="1" applyAlignment="1">
      <alignment horizontal="center" wrapText="1"/>
    </xf>
    <xf numFmtId="0" fontId="4" fillId="3" borderId="0" xfId="0" applyFont="1" applyFill="1"/>
    <xf numFmtId="0" fontId="8" fillId="2" borderId="1" xfId="0" applyFont="1" applyFill="1" applyBorder="1" applyAlignment="1">
      <alignment horizontal="center" wrapText="1"/>
    </xf>
    <xf numFmtId="0" fontId="8" fillId="3" borderId="1" xfId="0" applyFont="1" applyFill="1" applyBorder="1" applyAlignment="1">
      <alignment horizontal="center" wrapText="1"/>
    </xf>
    <xf numFmtId="0" fontId="1" fillId="2" borderId="0" xfId="0" applyFont="1" applyFill="1" applyAlignment="1"/>
    <xf numFmtId="0" fontId="8" fillId="0" borderId="7" xfId="0" applyFont="1" applyBorder="1" applyAlignment="1">
      <alignment horizontal="center" wrapText="1"/>
    </xf>
    <xf numFmtId="0" fontId="1" fillId="0" borderId="7" xfId="0" applyFont="1" applyBorder="1" applyAlignment="1"/>
    <xf numFmtId="0" fontId="15" fillId="0" borderId="1" xfId="0" applyFont="1" applyBorder="1" applyAlignment="1">
      <alignment wrapText="1"/>
    </xf>
    <xf numFmtId="0" fontId="7" fillId="0" borderId="0" xfId="0" applyFont="1" applyAlignment="1">
      <alignment horizontal="center" wrapText="1"/>
    </xf>
    <xf numFmtId="0" fontId="1" fillId="3" borderId="0" xfId="0" applyFont="1" applyFill="1" applyAlignment="1"/>
    <xf numFmtId="0" fontId="7" fillId="0" borderId="0" xfId="0" applyFont="1" applyAlignment="1">
      <alignment horizontal="left"/>
    </xf>
    <xf numFmtId="0" fontId="1" fillId="0" borderId="1" xfId="0" applyFont="1" applyBorder="1" applyAlignment="1">
      <alignment horizontal="center"/>
    </xf>
    <xf numFmtId="0" fontId="8" fillId="0" borderId="1" xfId="0" applyFont="1" applyBorder="1" applyAlignment="1">
      <alignment horizontal="center"/>
    </xf>
    <xf numFmtId="0" fontId="7" fillId="0" borderId="1" xfId="0" applyFont="1" applyBorder="1" applyAlignment="1">
      <alignment wrapText="1"/>
    </xf>
    <xf numFmtId="0" fontId="9" fillId="0" borderId="1" xfId="0" applyFont="1" applyBorder="1" applyAlignment="1">
      <alignment horizontal="center"/>
    </xf>
    <xf numFmtId="0" fontId="7" fillId="0" borderId="1" xfId="0" applyFont="1" applyBorder="1" applyAlignment="1">
      <alignment horizontal="center"/>
    </xf>
    <xf numFmtId="0" fontId="1" fillId="4" borderId="1" xfId="0" applyFont="1" applyFill="1" applyBorder="1" applyAlignment="1"/>
    <xf numFmtId="0" fontId="7" fillId="0" borderId="0" xfId="0" applyFont="1" applyAlignment="1">
      <alignment horizontal="center"/>
    </xf>
    <xf numFmtId="0" fontId="17" fillId="0" borderId="0" xfId="0" applyFont="1" applyAlignment="1"/>
    <xf numFmtId="0" fontId="18" fillId="0" borderId="0" xfId="0" applyFont="1" applyAlignment="1"/>
    <xf numFmtId="0" fontId="17" fillId="0" borderId="0" xfId="0" applyFont="1"/>
    <xf numFmtId="0" fontId="16" fillId="0" borderId="0" xfId="0" applyFont="1" applyAlignment="1">
      <alignment horizontal="left"/>
    </xf>
    <xf numFmtId="0" fontId="1" fillId="0" borderId="1" xfId="0" applyFont="1" applyBorder="1" applyAlignment="1">
      <alignment wrapText="1"/>
    </xf>
    <xf numFmtId="0" fontId="8" fillId="3" borderId="1" xfId="0" applyFont="1" applyFill="1" applyBorder="1" applyAlignment="1">
      <alignment wrapText="1"/>
    </xf>
    <xf numFmtId="0" fontId="8" fillId="0" borderId="0" xfId="0" applyFont="1" applyAlignment="1">
      <alignment horizontal="center"/>
    </xf>
    <xf numFmtId="0" fontId="21" fillId="3" borderId="1" xfId="0" applyFont="1" applyFill="1" applyBorder="1" applyAlignment="1">
      <alignment horizontal="center" vertical="center" wrapText="1"/>
    </xf>
    <xf numFmtId="0" fontId="8" fillId="0" borderId="1" xfId="0" applyFont="1" applyBorder="1" applyAlignment="1"/>
    <xf numFmtId="0" fontId="4" fillId="0" borderId="0" xfId="0" applyFont="1"/>
    <xf numFmtId="0" fontId="14" fillId="8" borderId="0" xfId="0" applyFont="1" applyFill="1" applyAlignment="1"/>
    <xf numFmtId="0" fontId="14" fillId="0" borderId="0" xfId="0" applyFont="1" applyAlignment="1"/>
    <xf numFmtId="0" fontId="25" fillId="2" borderId="1" xfId="0" applyFont="1" applyFill="1" applyBorder="1" applyAlignment="1"/>
    <xf numFmtId="0" fontId="25" fillId="2" borderId="4" xfId="0" applyFont="1" applyFill="1" applyBorder="1" applyAlignment="1"/>
    <xf numFmtId="0" fontId="14" fillId="9" borderId="1" xfId="0" applyFont="1" applyFill="1" applyBorder="1" applyAlignment="1">
      <alignment horizontal="right"/>
    </xf>
    <xf numFmtId="0" fontId="14" fillId="9" borderId="4" xfId="0" applyFont="1" applyFill="1" applyBorder="1" applyAlignment="1">
      <alignment horizontal="center"/>
    </xf>
    <xf numFmtId="0" fontId="14" fillId="10" borderId="10" xfId="0" applyFont="1" applyFill="1" applyBorder="1" applyAlignment="1">
      <alignment horizontal="right"/>
    </xf>
    <xf numFmtId="0" fontId="14" fillId="10" borderId="1" xfId="0" applyFont="1" applyFill="1" applyBorder="1" applyAlignment="1">
      <alignment horizontal="center"/>
    </xf>
    <xf numFmtId="0" fontId="14" fillId="2" borderId="8" xfId="0" applyFont="1" applyFill="1" applyBorder="1" applyAlignment="1">
      <alignment horizontal="right"/>
    </xf>
    <xf numFmtId="0" fontId="14" fillId="2" borderId="7" xfId="0" applyFont="1" applyFill="1" applyBorder="1" applyAlignment="1">
      <alignment horizontal="center"/>
    </xf>
    <xf numFmtId="0" fontId="14" fillId="2" borderId="1" xfId="0" applyFont="1" applyFill="1" applyBorder="1" applyAlignment="1">
      <alignment horizontal="right"/>
    </xf>
    <xf numFmtId="0" fontId="14" fillId="2" borderId="6" xfId="0" applyFont="1" applyFill="1" applyBorder="1" applyAlignment="1">
      <alignment horizontal="center"/>
    </xf>
    <xf numFmtId="0" fontId="14" fillId="8" borderId="1" xfId="0" applyFont="1" applyFill="1" applyBorder="1" applyAlignment="1">
      <alignment horizontal="center"/>
    </xf>
    <xf numFmtId="0" fontId="14" fillId="8" borderId="4" xfId="0" applyFont="1" applyFill="1" applyBorder="1"/>
    <xf numFmtId="0" fontId="14" fillId="11" borderId="4" xfId="0" applyFont="1" applyFill="1" applyBorder="1" applyAlignment="1">
      <alignment horizontal="center"/>
    </xf>
    <xf numFmtId="0" fontId="14" fillId="8" borderId="4" xfId="0" applyFont="1" applyFill="1" applyBorder="1" applyAlignment="1">
      <alignment horizontal="center"/>
    </xf>
    <xf numFmtId="0" fontId="14" fillId="8" borderId="4" xfId="0" applyFont="1" applyFill="1" applyBorder="1" applyAlignment="1">
      <alignment horizontal="center"/>
    </xf>
    <xf numFmtId="0" fontId="14" fillId="11" borderId="4" xfId="0" applyFont="1" applyFill="1" applyBorder="1" applyAlignment="1">
      <alignment horizontal="center"/>
    </xf>
    <xf numFmtId="0" fontId="14" fillId="12" borderId="4" xfId="0" applyFont="1" applyFill="1" applyBorder="1" applyAlignment="1">
      <alignment horizontal="center"/>
    </xf>
    <xf numFmtId="0" fontId="1" fillId="5" borderId="4" xfId="0" applyFont="1" applyFill="1" applyBorder="1" applyAlignment="1">
      <alignment horizontal="center"/>
    </xf>
    <xf numFmtId="0" fontId="1" fillId="5" borderId="4" xfId="0" applyFont="1" applyFill="1" applyBorder="1" applyAlignment="1">
      <alignment horizontal="center"/>
    </xf>
    <xf numFmtId="0" fontId="1" fillId="5" borderId="4" xfId="0" applyFont="1" applyFill="1" applyBorder="1" applyAlignment="1"/>
    <xf numFmtId="0" fontId="1" fillId="13" borderId="5" xfId="0" applyFont="1" applyFill="1" applyBorder="1" applyAlignment="1"/>
    <xf numFmtId="0" fontId="14" fillId="4" borderId="1" xfId="0" applyFont="1" applyFill="1" applyBorder="1" applyAlignment="1">
      <alignment horizontal="right"/>
    </xf>
    <xf numFmtId="0" fontId="14" fillId="4" borderId="1" xfId="0" applyFont="1" applyFill="1" applyBorder="1" applyAlignment="1"/>
    <xf numFmtId="177" fontId="14" fillId="4" borderId="1" xfId="0" applyNumberFormat="1" applyFont="1" applyFill="1" applyBorder="1" applyAlignment="1">
      <alignment horizontal="left"/>
    </xf>
    <xf numFmtId="0" fontId="14" fillId="4" borderId="1" xfId="0" applyFont="1" applyFill="1" applyBorder="1" applyAlignment="1">
      <alignment horizontal="center"/>
    </xf>
    <xf numFmtId="0" fontId="14" fillId="4" borderId="1" xfId="0" applyFont="1" applyFill="1" applyBorder="1" applyAlignment="1">
      <alignment horizontal="left"/>
    </xf>
    <xf numFmtId="0" fontId="14" fillId="4" borderId="5" xfId="0" applyFont="1" applyFill="1" applyBorder="1" applyAlignment="1"/>
    <xf numFmtId="164" fontId="14" fillId="0" borderId="0" xfId="0" applyNumberFormat="1" applyFont="1" applyAlignment="1">
      <alignment horizontal="right"/>
    </xf>
    <xf numFmtId="0" fontId="14" fillId="4" borderId="8" xfId="0" applyFont="1" applyFill="1" applyBorder="1" applyAlignment="1">
      <alignment horizontal="right"/>
    </xf>
    <xf numFmtId="0" fontId="14" fillId="4" borderId="6" xfId="0" applyFont="1" applyFill="1" applyBorder="1" applyAlignment="1"/>
    <xf numFmtId="0" fontId="14" fillId="4" borderId="6" xfId="0" applyFont="1" applyFill="1" applyBorder="1" applyAlignment="1">
      <alignment horizontal="right"/>
    </xf>
    <xf numFmtId="177" fontId="14" fillId="4" borderId="6" xfId="0" applyNumberFormat="1" applyFont="1" applyFill="1" applyBorder="1" applyAlignment="1">
      <alignment horizontal="left"/>
    </xf>
    <xf numFmtId="0" fontId="14" fillId="4" borderId="6" xfId="0" applyFont="1" applyFill="1" applyBorder="1" applyAlignment="1">
      <alignment horizontal="center"/>
    </xf>
    <xf numFmtId="0" fontId="14" fillId="4" borderId="6" xfId="0" applyFont="1" applyFill="1" applyBorder="1" applyAlignment="1">
      <alignment horizontal="left"/>
    </xf>
    <xf numFmtId="0" fontId="14" fillId="0" borderId="6" xfId="0" applyFont="1" applyBorder="1" applyAlignment="1"/>
    <xf numFmtId="0" fontId="14" fillId="9" borderId="1" xfId="0" applyFont="1" applyFill="1" applyBorder="1" applyAlignment="1"/>
    <xf numFmtId="177" fontId="14" fillId="9" borderId="1" xfId="0" applyNumberFormat="1" applyFont="1" applyFill="1" applyBorder="1" applyAlignment="1">
      <alignment horizontal="left"/>
    </xf>
    <xf numFmtId="0" fontId="14" fillId="9" borderId="1" xfId="0" applyFont="1" applyFill="1" applyBorder="1" applyAlignment="1">
      <alignment horizontal="center"/>
    </xf>
    <xf numFmtId="0" fontId="26" fillId="9" borderId="1" xfId="0" applyFont="1" applyFill="1" applyBorder="1" applyAlignment="1">
      <alignment horizontal="left"/>
    </xf>
    <xf numFmtId="0" fontId="27" fillId="4" borderId="1" xfId="0" applyFont="1" applyFill="1" applyBorder="1" applyAlignment="1">
      <alignment horizontal="left"/>
    </xf>
    <xf numFmtId="0" fontId="14" fillId="9" borderId="1" xfId="0" applyFont="1" applyFill="1" applyBorder="1" applyAlignment="1">
      <alignment horizontal="left"/>
    </xf>
    <xf numFmtId="0" fontId="14" fillId="0" borderId="8" xfId="0" applyFont="1" applyBorder="1" applyAlignment="1">
      <alignment horizontal="right"/>
    </xf>
    <xf numFmtId="0" fontId="14" fillId="0" borderId="6" xfId="0" applyFont="1" applyBorder="1" applyAlignment="1">
      <alignment horizontal="right"/>
    </xf>
    <xf numFmtId="177" fontId="14" fillId="2" borderId="6" xfId="0" applyNumberFormat="1" applyFont="1" applyFill="1" applyBorder="1" applyAlignment="1">
      <alignment horizontal="left"/>
    </xf>
    <xf numFmtId="177" fontId="14" fillId="0" borderId="6" xfId="0" applyNumberFormat="1" applyFont="1" applyBorder="1" applyAlignment="1">
      <alignment horizontal="left"/>
    </xf>
    <xf numFmtId="0" fontId="14" fillId="0" borderId="6" xfId="0" applyFont="1" applyBorder="1" applyAlignment="1">
      <alignment horizontal="center"/>
    </xf>
    <xf numFmtId="0" fontId="28" fillId="0" borderId="6" xfId="0" applyFont="1" applyBorder="1" applyAlignment="1">
      <alignment horizontal="left"/>
    </xf>
    <xf numFmtId="0" fontId="29" fillId="5" borderId="8" xfId="0" applyFont="1" applyFill="1" applyBorder="1" applyAlignment="1">
      <alignment horizontal="right"/>
    </xf>
    <xf numFmtId="0" fontId="14" fillId="5" borderId="6" xfId="0" applyFont="1" applyFill="1" applyBorder="1" applyAlignment="1"/>
    <xf numFmtId="0" fontId="14" fillId="5" borderId="6" xfId="0" applyFont="1" applyFill="1" applyBorder="1" applyAlignment="1">
      <alignment horizontal="right"/>
    </xf>
    <xf numFmtId="0" fontId="14" fillId="5" borderId="6" xfId="0" applyFont="1" applyFill="1" applyBorder="1" applyAlignment="1">
      <alignment horizontal="left"/>
    </xf>
    <xf numFmtId="0" fontId="14" fillId="5" borderId="6" xfId="0" applyFont="1" applyFill="1" applyBorder="1" applyAlignment="1">
      <alignment horizontal="center"/>
    </xf>
    <xf numFmtId="0" fontId="14" fillId="5" borderId="0" xfId="0" applyFont="1" applyFill="1" applyAlignment="1"/>
    <xf numFmtId="0" fontId="30" fillId="4" borderId="1" xfId="0" applyFont="1" applyFill="1" applyBorder="1" applyAlignment="1"/>
    <xf numFmtId="0" fontId="14" fillId="14" borderId="1" xfId="0" applyFont="1" applyFill="1" applyBorder="1" applyAlignment="1">
      <alignment horizontal="right"/>
    </xf>
    <xf numFmtId="0" fontId="14" fillId="14" borderId="1" xfId="0" applyFont="1" applyFill="1" applyBorder="1" applyAlignment="1"/>
    <xf numFmtId="177" fontId="14" fillId="14" borderId="1" xfId="0" applyNumberFormat="1" applyFont="1" applyFill="1" applyBorder="1" applyAlignment="1">
      <alignment horizontal="left"/>
    </xf>
    <xf numFmtId="0" fontId="14" fillId="14" borderId="1" xfId="0" applyFont="1" applyFill="1" applyBorder="1" applyAlignment="1">
      <alignment horizontal="center"/>
    </xf>
    <xf numFmtId="0" fontId="31" fillId="14" borderId="1" xfId="0" applyFont="1" applyFill="1" applyBorder="1" applyAlignment="1"/>
    <xf numFmtId="0" fontId="14" fillId="14" borderId="1" xfId="0" applyFont="1" applyFill="1" applyBorder="1" applyAlignment="1">
      <alignment horizontal="left"/>
    </xf>
    <xf numFmtId="0" fontId="32" fillId="4" borderId="1" xfId="0" applyFont="1" applyFill="1" applyBorder="1" applyAlignment="1"/>
    <xf numFmtId="0" fontId="14" fillId="15" borderId="1" xfId="0" applyFont="1" applyFill="1" applyBorder="1" applyAlignment="1">
      <alignment horizontal="right"/>
    </xf>
    <xf numFmtId="0" fontId="14" fillId="15" borderId="1" xfId="0" applyFont="1" applyFill="1" applyBorder="1" applyAlignment="1"/>
    <xf numFmtId="177" fontId="14" fillId="15" borderId="1" xfId="0" applyNumberFormat="1" applyFont="1" applyFill="1" applyBorder="1" applyAlignment="1">
      <alignment horizontal="left"/>
    </xf>
    <xf numFmtId="0" fontId="14" fillId="15" borderId="1" xfId="0" applyFont="1" applyFill="1" applyBorder="1" applyAlignment="1">
      <alignment horizontal="left"/>
    </xf>
    <xf numFmtId="0" fontId="14" fillId="15" borderId="1" xfId="0" applyFont="1" applyFill="1" applyBorder="1" applyAlignment="1">
      <alignment horizontal="center"/>
    </xf>
    <xf numFmtId="0" fontId="33" fillId="15" borderId="1" xfId="0" applyFont="1" applyFill="1" applyBorder="1" applyAlignment="1"/>
    <xf numFmtId="0" fontId="20" fillId="4" borderId="1" xfId="0" applyFont="1" applyFill="1" applyBorder="1" applyAlignment="1"/>
    <xf numFmtId="0" fontId="14" fillId="16" borderId="5" xfId="0" applyFont="1" applyFill="1" applyBorder="1" applyAlignment="1"/>
    <xf numFmtId="0" fontId="14" fillId="16" borderId="0" xfId="0" applyFont="1" applyFill="1" applyAlignment="1"/>
    <xf numFmtId="0" fontId="14" fillId="15" borderId="1" xfId="0" applyFont="1" applyFill="1" applyBorder="1" applyAlignment="1">
      <alignment horizontal="right"/>
    </xf>
    <xf numFmtId="177" fontId="14" fillId="15" borderId="1" xfId="0" applyNumberFormat="1" applyFont="1" applyFill="1" applyBorder="1" applyAlignment="1">
      <alignment horizontal="left"/>
    </xf>
    <xf numFmtId="0" fontId="34" fillId="15" borderId="6" xfId="0" applyFont="1" applyFill="1" applyBorder="1" applyAlignment="1">
      <alignment vertical="top"/>
    </xf>
    <xf numFmtId="0" fontId="14" fillId="0" borderId="6" xfId="0" applyFont="1" applyBorder="1" applyAlignment="1">
      <alignment horizontal="left"/>
    </xf>
    <xf numFmtId="0" fontId="35" fillId="0" borderId="6" xfId="0" applyFont="1" applyBorder="1" applyAlignment="1"/>
    <xf numFmtId="0" fontId="14" fillId="15" borderId="1" xfId="0" applyFont="1" applyFill="1" applyBorder="1" applyAlignment="1">
      <alignment horizontal="left"/>
    </xf>
    <xf numFmtId="0" fontId="36" fillId="15" borderId="1" xfId="0" applyFont="1" applyFill="1" applyBorder="1" applyAlignment="1">
      <alignment horizontal="right"/>
    </xf>
    <xf numFmtId="0" fontId="37" fillId="15" borderId="1" xfId="0" applyFont="1" applyFill="1" applyBorder="1" applyAlignment="1"/>
    <xf numFmtId="0" fontId="38" fillId="0" borderId="0" xfId="0" applyFont="1" applyAlignment="1"/>
    <xf numFmtId="0" fontId="14" fillId="0" borderId="8" xfId="0" applyFont="1" applyBorder="1" applyAlignment="1"/>
    <xf numFmtId="0" fontId="14" fillId="0" borderId="4" xfId="0" applyFont="1" applyBorder="1" applyAlignment="1"/>
    <xf numFmtId="0" fontId="39" fillId="15" borderId="1" xfId="0" applyFont="1" applyFill="1" applyBorder="1" applyAlignment="1"/>
    <xf numFmtId="0" fontId="40" fillId="0" borderId="0" xfId="0" applyFont="1" applyAlignment="1"/>
    <xf numFmtId="0" fontId="41" fillId="5" borderId="8" xfId="0" applyFont="1" applyFill="1" applyBorder="1" applyAlignment="1">
      <alignment horizontal="right"/>
    </xf>
    <xf numFmtId="0" fontId="42" fillId="17" borderId="0" xfId="0" applyFont="1" applyFill="1" applyAlignment="1"/>
    <xf numFmtId="0" fontId="43" fillId="9" borderId="1" xfId="0" applyFont="1" applyFill="1" applyBorder="1" applyAlignment="1"/>
    <xf numFmtId="0" fontId="14" fillId="4" borderId="1" xfId="0" applyFont="1" applyFill="1" applyBorder="1" applyAlignment="1"/>
    <xf numFmtId="0" fontId="1" fillId="0" borderId="0" xfId="0" applyFont="1" applyAlignment="1">
      <alignment horizontal="right"/>
    </xf>
    <xf numFmtId="0" fontId="14" fillId="0" borderId="0" xfId="0" applyFont="1" applyAlignment="1">
      <alignment horizontal="right"/>
    </xf>
    <xf numFmtId="0" fontId="14" fillId="0" borderId="0" xfId="0" applyFont="1" applyAlignment="1"/>
    <xf numFmtId="0" fontId="44" fillId="0" borderId="0" xfId="0" applyFont="1" applyAlignment="1"/>
    <xf numFmtId="0" fontId="45" fillId="4" borderId="1" xfId="0" applyFont="1" applyFill="1" applyBorder="1" applyAlignment="1"/>
    <xf numFmtId="0" fontId="14" fillId="15" borderId="1" xfId="0" applyFont="1" applyFill="1" applyBorder="1" applyAlignment="1"/>
    <xf numFmtId="0" fontId="46" fillId="9" borderId="1" xfId="0" applyFont="1" applyFill="1" applyBorder="1" applyAlignment="1"/>
    <xf numFmtId="0" fontId="47" fillId="0" borderId="0" xfId="0" applyFont="1" applyAlignment="1"/>
    <xf numFmtId="0" fontId="48" fillId="0" borderId="0" xfId="0" applyFont="1"/>
    <xf numFmtId="0" fontId="14" fillId="4" borderId="1" xfId="0" applyFont="1" applyFill="1" applyBorder="1" applyAlignment="1">
      <alignment horizontal="right"/>
    </xf>
    <xf numFmtId="0" fontId="49" fillId="0" borderId="0" xfId="0" applyFont="1" applyAlignment="1"/>
    <xf numFmtId="0" fontId="50" fillId="0" borderId="0" xfId="0" applyFont="1" applyAlignment="1"/>
    <xf numFmtId="0" fontId="14" fillId="0" borderId="1" xfId="0" applyFont="1" applyBorder="1" applyAlignment="1">
      <alignment horizontal="right"/>
    </xf>
    <xf numFmtId="0" fontId="14" fillId="2" borderId="6" xfId="0" applyFont="1" applyFill="1" applyBorder="1" applyAlignment="1">
      <alignment horizontal="left"/>
    </xf>
    <xf numFmtId="0" fontId="2" fillId="0" borderId="0" xfId="0" applyFont="1" applyAlignment="1"/>
    <xf numFmtId="0" fontId="3" fillId="0" borderId="0" xfId="0" applyFont="1" applyAlignment="1">
      <alignment horizontal="left" vertical="top" wrapText="1"/>
    </xf>
    <xf numFmtId="0" fontId="1" fillId="6" borderId="0" xfId="0" applyFont="1" applyFill="1" applyAlignment="1">
      <alignment horizontal="right"/>
    </xf>
    <xf numFmtId="0" fontId="4" fillId="6" borderId="0" xfId="0" applyFont="1" applyFill="1" applyAlignment="1">
      <alignment horizontal="right"/>
    </xf>
    <xf numFmtId="14" fontId="6" fillId="0" borderId="0" xfId="0" applyNumberFormat="1" applyFont="1" applyAlignment="1">
      <alignment horizontal="left"/>
    </xf>
    <xf numFmtId="0" fontId="9"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left"/>
    </xf>
    <xf numFmtId="165" fontId="11" fillId="0" borderId="0" xfId="0" applyNumberFormat="1" applyFont="1" applyAlignment="1">
      <alignment horizontal="right"/>
    </xf>
    <xf numFmtId="165" fontId="11" fillId="0" borderId="1" xfId="0" applyNumberFormat="1" applyFont="1" applyBorder="1" applyAlignment="1">
      <alignment horizontal="right"/>
    </xf>
    <xf numFmtId="3" fontId="1" fillId="0" borderId="1" xfId="0" applyNumberFormat="1" applyFont="1" applyBorder="1" applyAlignment="1"/>
    <xf numFmtId="0" fontId="8" fillId="0" borderId="11" xfId="0" applyFont="1" applyBorder="1" applyAlignment="1">
      <alignment horizontal="center"/>
    </xf>
    <xf numFmtId="0" fontId="1" fillId="4" borderId="0" xfId="0" applyFont="1" applyFill="1" applyAlignment="1"/>
    <xf numFmtId="165" fontId="7" fillId="0" borderId="0" xfId="0" applyNumberFormat="1" applyFont="1" applyAlignment="1">
      <alignment horizontal="center"/>
    </xf>
    <xf numFmtId="165" fontId="13" fillId="0" borderId="1" xfId="0" applyNumberFormat="1" applyFont="1" applyBorder="1" applyAlignment="1">
      <alignment horizontal="center"/>
    </xf>
    <xf numFmtId="0" fontId="7" fillId="6" borderId="0" xfId="0" applyFont="1" applyFill="1" applyAlignment="1">
      <alignment horizontal="right" vertical="center" wrapText="1"/>
    </xf>
    <xf numFmtId="0" fontId="8" fillId="0" borderId="0" xfId="0" applyFont="1" applyAlignment="1">
      <alignment horizontal="right" vertical="center" wrapText="1"/>
    </xf>
    <xf numFmtId="0" fontId="1" fillId="3" borderId="0" xfId="0" applyFont="1" applyFill="1" applyAlignment="1">
      <alignment horizontal="right"/>
    </xf>
    <xf numFmtId="3" fontId="14" fillId="2" borderId="0" xfId="0" applyNumberFormat="1" applyFont="1" applyFill="1" applyAlignment="1">
      <alignment horizontal="right"/>
    </xf>
    <xf numFmtId="3" fontId="1" fillId="0" borderId="1" xfId="0" applyNumberFormat="1" applyFont="1" applyBorder="1" applyAlignment="1">
      <alignment horizontal="right"/>
    </xf>
    <xf numFmtId="3" fontId="14" fillId="3" borderId="1" xfId="0" applyNumberFormat="1" applyFont="1" applyFill="1" applyBorder="1" applyAlignment="1">
      <alignment horizontal="right"/>
    </xf>
    <xf numFmtId="165" fontId="8" fillId="0" borderId="0" xfId="0" applyNumberFormat="1" applyFont="1" applyAlignment="1">
      <alignment horizontal="right"/>
    </xf>
    <xf numFmtId="3" fontId="14" fillId="2" borderId="1" xfId="0" applyNumberFormat="1" applyFont="1" applyFill="1" applyBorder="1" applyAlignment="1">
      <alignment horizontal="right"/>
    </xf>
    <xf numFmtId="165" fontId="11" fillId="3" borderId="0" xfId="0" applyNumberFormat="1" applyFont="1" applyFill="1" applyAlignment="1">
      <alignment horizontal="right"/>
    </xf>
    <xf numFmtId="0" fontId="1" fillId="3" borderId="0" xfId="0" applyFont="1" applyFill="1" applyAlignment="1">
      <alignment horizontal="right"/>
    </xf>
    <xf numFmtId="0" fontId="8" fillId="2" borderId="1" xfId="0" applyFont="1" applyFill="1" applyBorder="1" applyAlignment="1">
      <alignment wrapText="1"/>
    </xf>
    <xf numFmtId="165" fontId="11" fillId="7" borderId="0" xfId="0" applyNumberFormat="1" applyFont="1" applyFill="1" applyAlignment="1">
      <alignment horizontal="right"/>
    </xf>
    <xf numFmtId="0" fontId="1" fillId="0" borderId="0" xfId="0" applyFont="1" applyAlignment="1">
      <alignment horizontal="right"/>
    </xf>
    <xf numFmtId="3" fontId="1" fillId="3" borderId="1" xfId="0" applyNumberFormat="1" applyFont="1" applyFill="1" applyBorder="1" applyAlignment="1"/>
    <xf numFmtId="0" fontId="9" fillId="6" borderId="0" xfId="0" applyFont="1" applyFill="1" applyAlignment="1">
      <alignment horizontal="center"/>
    </xf>
    <xf numFmtId="49" fontId="9" fillId="0" borderId="0" xfId="0" applyNumberFormat="1" applyFont="1" applyAlignment="1">
      <alignment horizontal="left"/>
    </xf>
    <xf numFmtId="0" fontId="9" fillId="0" borderId="0" xfId="0" applyFont="1" applyAlignment="1"/>
    <xf numFmtId="0" fontId="9" fillId="0" borderId="0" xfId="0" applyFont="1" applyAlignment="1">
      <alignment horizontal="left"/>
    </xf>
    <xf numFmtId="0" fontId="9" fillId="0" borderId="0" xfId="0" applyFont="1" applyAlignment="1">
      <alignment horizontal="center"/>
    </xf>
    <xf numFmtId="165" fontId="13" fillId="0" borderId="0" xfId="0" applyNumberFormat="1" applyFont="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165" fontId="13" fillId="0" borderId="3" xfId="0" applyNumberFormat="1" applyFont="1" applyBorder="1" applyAlignment="1">
      <alignment horizontal="center"/>
    </xf>
    <xf numFmtId="0" fontId="1" fillId="0" borderId="3" xfId="0" applyFont="1" applyBorder="1" applyAlignment="1"/>
    <xf numFmtId="0" fontId="1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 fillId="0" borderId="0" xfId="0" applyFont="1" applyAlignment="1">
      <alignment horizontal="left" vertical="top"/>
    </xf>
    <xf numFmtId="165" fontId="15" fillId="2" borderId="0" xfId="0" applyNumberFormat="1" applyFont="1" applyFill="1" applyAlignment="1">
      <alignment horizontal="right" wrapText="1"/>
    </xf>
    <xf numFmtId="165" fontId="9" fillId="0" borderId="7" xfId="0" applyNumberFormat="1" applyFont="1" applyBorder="1" applyAlignment="1">
      <alignment horizontal="center"/>
    </xf>
    <xf numFmtId="0" fontId="7" fillId="0" borderId="1" xfId="0" applyFont="1" applyBorder="1" applyAlignment="1">
      <alignment horizontal="center" wrapText="1"/>
    </xf>
    <xf numFmtId="0" fontId="7" fillId="0" borderId="7" xfId="0" applyFont="1" applyBorder="1" applyAlignment="1">
      <alignment horizontal="center" wrapText="1"/>
    </xf>
    <xf numFmtId="165" fontId="13" fillId="0" borderId="7" xfId="0" applyNumberFormat="1" applyFont="1" applyBorder="1" applyAlignment="1">
      <alignment horizontal="center"/>
    </xf>
    <xf numFmtId="0" fontId="1" fillId="0" borderId="10" xfId="0" applyFont="1" applyBorder="1" applyAlignment="1"/>
    <xf numFmtId="0" fontId="7" fillId="0" borderId="11" xfId="0" applyFont="1" applyBorder="1" applyAlignment="1">
      <alignment horizontal="left"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9" fillId="0" borderId="11" xfId="0" applyFont="1" applyBorder="1" applyAlignment="1">
      <alignment horizontal="center" vertical="center" wrapText="1"/>
    </xf>
    <xf numFmtId="0" fontId="19" fillId="0" borderId="0" xfId="0" applyFont="1" applyAlignment="1">
      <alignment horizontal="left" vertical="top"/>
    </xf>
    <xf numFmtId="165" fontId="9" fillId="0" borderId="0" xfId="0" applyNumberFormat="1" applyFont="1" applyAlignment="1">
      <alignment horizontal="center"/>
    </xf>
    <xf numFmtId="165" fontId="8" fillId="0" borderId="1" xfId="0" applyNumberFormat="1" applyFont="1" applyBorder="1" applyAlignment="1">
      <alignment horizontal="right"/>
    </xf>
    <xf numFmtId="0" fontId="7" fillId="0" borderId="0" xfId="0" applyFont="1" applyAlignment="1">
      <alignment horizontal="center" vertical="center"/>
    </xf>
    <xf numFmtId="165" fontId="1" fillId="0" borderId="0" xfId="0" applyNumberFormat="1" applyFont="1" applyAlignment="1"/>
    <xf numFmtId="165" fontId="7" fillId="0" borderId="0" xfId="0" applyNumberFormat="1" applyFont="1" applyAlignment="1">
      <alignment horizontal="right"/>
    </xf>
    <xf numFmtId="165" fontId="7" fillId="0" borderId="1" xfId="0" applyNumberFormat="1" applyFont="1" applyBorder="1" applyAlignment="1">
      <alignment horizontal="center"/>
    </xf>
    <xf numFmtId="3" fontId="1" fillId="3" borderId="0" xfId="0" applyNumberFormat="1" applyFont="1" applyFill="1" applyAlignment="1"/>
    <xf numFmtId="0" fontId="6" fillId="0" borderId="0" xfId="0" applyFont="1" applyAlignment="1">
      <alignment horizontal="left"/>
    </xf>
    <xf numFmtId="0" fontId="51" fillId="0" borderId="0" xfId="0" applyFont="1" applyAlignment="1">
      <alignment horizontal="left"/>
    </xf>
    <xf numFmtId="0" fontId="52" fillId="2" borderId="0" xfId="0" applyFont="1" applyFill="1" applyAlignment="1">
      <alignment horizontal="center"/>
    </xf>
    <xf numFmtId="0" fontId="53" fillId="2" borderId="0" xfId="0" applyFont="1" applyFill="1" applyAlignment="1">
      <alignment horizontal="center"/>
    </xf>
    <xf numFmtId="49" fontId="16" fillId="0" borderId="0" xfId="0" applyNumberFormat="1" applyFont="1" applyAlignment="1">
      <alignment horizontal="left"/>
    </xf>
    <xf numFmtId="0" fontId="54" fillId="0" borderId="0" xfId="0" applyFont="1" applyAlignment="1">
      <alignment horizontal="left"/>
    </xf>
    <xf numFmtId="0" fontId="55" fillId="0" borderId="0" xfId="0" applyFont="1" applyAlignment="1">
      <alignment horizontal="left"/>
    </xf>
    <xf numFmtId="0" fontId="3" fillId="0" borderId="0" xfId="0" applyFont="1" applyAlignment="1"/>
    <xf numFmtId="0" fontId="21" fillId="0" borderId="1" xfId="0" applyFont="1" applyBorder="1" applyAlignment="1">
      <alignment horizontal="center" vertical="center" wrapText="1"/>
    </xf>
    <xf numFmtId="14" fontId="21" fillId="3" borderId="1" xfId="0" applyNumberFormat="1" applyFont="1" applyFill="1" applyBorder="1" applyAlignment="1">
      <alignment horizontal="center" vertical="center" wrapText="1"/>
    </xf>
    <xf numFmtId="165" fontId="21" fillId="3" borderId="1" xfId="0" applyNumberFormat="1" applyFont="1" applyFill="1" applyBorder="1" applyAlignment="1">
      <alignment horizontal="center" vertical="center" wrapText="1"/>
    </xf>
    <xf numFmtId="178" fontId="21" fillId="3" borderId="1" xfId="0" applyNumberFormat="1" applyFont="1" applyFill="1" applyBorder="1" applyAlignment="1">
      <alignment horizontal="center" vertical="center"/>
    </xf>
    <xf numFmtId="0" fontId="3" fillId="0" borderId="1" xfId="0" applyFont="1" applyBorder="1" applyAlignment="1"/>
    <xf numFmtId="167" fontId="3" fillId="0" borderId="1" xfId="0" applyNumberFormat="1" applyFont="1" applyBorder="1" applyAlignment="1"/>
    <xf numFmtId="178" fontId="21" fillId="0" borderId="1" xfId="0" applyNumberFormat="1" applyFont="1" applyBorder="1" applyAlignment="1">
      <alignment horizontal="center" vertical="center"/>
    </xf>
    <xf numFmtId="0" fontId="56" fillId="2" borderId="0" xfId="0" applyFont="1" applyFill="1"/>
    <xf numFmtId="0" fontId="24" fillId="18" borderId="1" xfId="0" applyFont="1" applyFill="1" applyBorder="1" applyAlignment="1">
      <alignment horizontal="center"/>
    </xf>
    <xf numFmtId="0" fontId="24" fillId="18" borderId="4" xfId="0" applyFont="1" applyFill="1" applyBorder="1" applyAlignment="1">
      <alignment horizontal="center"/>
    </xf>
    <xf numFmtId="0" fontId="23" fillId="18" borderId="4" xfId="0" applyFont="1" applyFill="1" applyBorder="1" applyAlignment="1">
      <alignment horizontal="center"/>
    </xf>
    <xf numFmtId="0" fontId="22" fillId="0" borderId="6" xfId="0" applyFont="1" applyBorder="1"/>
    <xf numFmtId="0" fontId="22" fillId="0" borderId="6" xfId="0" applyFont="1" applyBorder="1" applyAlignment="1">
      <alignment horizontal="center"/>
    </xf>
    <xf numFmtId="0" fontId="4" fillId="0" borderId="5" xfId="0" applyFont="1" applyBorder="1"/>
    <xf numFmtId="0" fontId="22" fillId="0" borderId="13" xfId="0" applyFont="1" applyBorder="1" applyAlignment="1">
      <alignment horizontal="center"/>
    </xf>
    <xf numFmtId="0" fontId="22" fillId="0" borderId="4" xfId="0" applyFont="1" applyBorder="1" applyAlignment="1">
      <alignment horizontal="center"/>
    </xf>
    <xf numFmtId="0" fontId="57" fillId="0" borderId="4" xfId="0" applyFont="1" applyBorder="1"/>
    <xf numFmtId="0" fontId="57" fillId="0" borderId="4" xfId="0" applyFont="1" applyBorder="1" applyAlignment="1">
      <alignment horizontal="center"/>
    </xf>
    <xf numFmtId="0" fontId="57" fillId="0" borderId="6" xfId="0" applyFont="1" applyBorder="1"/>
    <xf numFmtId="0" fontId="57" fillId="0" borderId="6" xfId="0" applyFont="1" applyBorder="1" applyAlignment="1">
      <alignment horizontal="center"/>
    </xf>
    <xf numFmtId="0" fontId="57" fillId="0" borderId="5" xfId="0" applyFont="1" applyBorder="1" applyAlignment="1">
      <alignment horizontal="center"/>
    </xf>
    <xf numFmtId="0" fontId="57" fillId="0" borderId="13" xfId="0" applyFont="1" applyBorder="1" applyAlignment="1">
      <alignment horizontal="center"/>
    </xf>
    <xf numFmtId="0" fontId="8" fillId="0" borderId="11" xfId="0" applyFont="1" applyBorder="1" applyAlignment="1"/>
    <xf numFmtId="0" fontId="58" fillId="0" borderId="0" xfId="0" applyFont="1"/>
    <xf numFmtId="0" fontId="7" fillId="0" borderId="1" xfId="0" applyFont="1" applyBorder="1" applyAlignment="1"/>
    <xf numFmtId="0" fontId="7" fillId="0" borderId="7" xfId="0" applyFont="1" applyBorder="1" applyAlignment="1">
      <alignment horizontal="left"/>
    </xf>
    <xf numFmtId="3" fontId="4" fillId="0" borderId="0" xfId="0" applyNumberFormat="1" applyFont="1"/>
    <xf numFmtId="0" fontId="59" fillId="18" borderId="1" xfId="0" applyFont="1" applyFill="1" applyBorder="1" applyAlignment="1">
      <alignment horizontal="center" vertical="center" wrapText="1"/>
    </xf>
    <xf numFmtId="0" fontId="59" fillId="18" borderId="14" xfId="0" applyFont="1" applyFill="1" applyBorder="1" applyAlignment="1">
      <alignment horizontal="center" vertical="center" wrapText="1"/>
    </xf>
    <xf numFmtId="0" fontId="15" fillId="19" borderId="15" xfId="0" applyFont="1" applyFill="1" applyBorder="1" applyAlignment="1">
      <alignment horizontal="center" vertical="center"/>
    </xf>
    <xf numFmtId="0" fontId="15" fillId="19" borderId="16" xfId="0" applyFont="1" applyFill="1" applyBorder="1" applyAlignment="1">
      <alignment vertical="center"/>
    </xf>
    <xf numFmtId="0" fontId="15" fillId="19" borderId="16" xfId="0" applyFont="1" applyFill="1" applyBorder="1" applyAlignment="1">
      <alignment horizontal="center" vertical="center"/>
    </xf>
    <xf numFmtId="0" fontId="15" fillId="19" borderId="17" xfId="0" applyFont="1" applyFill="1" applyBorder="1" applyAlignment="1">
      <alignment horizontal="center" vertical="center" wrapText="1"/>
    </xf>
    <xf numFmtId="0" fontId="15" fillId="19" borderId="18" xfId="0" applyFont="1" applyFill="1" applyBorder="1" applyAlignment="1">
      <alignment horizontal="center" vertical="center"/>
    </xf>
    <xf numFmtId="0" fontId="1" fillId="19" borderId="1" xfId="0" applyFont="1" applyFill="1" applyBorder="1" applyAlignment="1"/>
    <xf numFmtId="0" fontId="15" fillId="19" borderId="19" xfId="0" applyFont="1" applyFill="1" applyBorder="1" applyAlignment="1">
      <alignment horizontal="center" vertical="center" wrapText="1"/>
    </xf>
    <xf numFmtId="0" fontId="15" fillId="20" borderId="15" xfId="0" applyFont="1" applyFill="1" applyBorder="1" applyAlignment="1">
      <alignment horizontal="center" vertical="center"/>
    </xf>
    <xf numFmtId="0" fontId="15" fillId="20" borderId="16" xfId="0" applyFont="1" applyFill="1" applyBorder="1" applyAlignment="1">
      <alignment vertical="center"/>
    </xf>
    <xf numFmtId="0" fontId="15" fillId="20" borderId="16" xfId="0" applyFont="1" applyFill="1" applyBorder="1" applyAlignment="1">
      <alignment horizontal="center" vertical="center"/>
    </xf>
    <xf numFmtId="0" fontId="15" fillId="20" borderId="17" xfId="0" applyFont="1" applyFill="1" applyBorder="1" applyAlignment="1">
      <alignment horizontal="center" vertical="center" wrapText="1"/>
    </xf>
    <xf numFmtId="0" fontId="15" fillId="20" borderId="18" xfId="0" applyFont="1" applyFill="1" applyBorder="1" applyAlignment="1">
      <alignment horizontal="center" vertical="center"/>
    </xf>
    <xf numFmtId="0" fontId="1" fillId="20" borderId="1" xfId="0" applyFont="1" applyFill="1" applyBorder="1" applyAlignment="1"/>
    <xf numFmtId="0" fontId="15" fillId="20" borderId="19" xfId="0" applyFont="1" applyFill="1" applyBorder="1" applyAlignment="1">
      <alignment horizontal="center" vertical="center" wrapText="1"/>
    </xf>
    <xf numFmtId="0" fontId="59" fillId="21" borderId="14" xfId="0" applyFont="1" applyFill="1" applyBorder="1" applyAlignment="1">
      <alignment vertical="center"/>
    </xf>
    <xf numFmtId="0" fontId="59" fillId="18" borderId="20" xfId="0" applyFont="1" applyFill="1" applyBorder="1" applyAlignment="1">
      <alignment horizontal="center" vertical="center" wrapText="1"/>
    </xf>
    <xf numFmtId="0" fontId="1" fillId="19" borderId="9" xfId="0" applyFont="1" applyFill="1" applyBorder="1" applyAlignment="1"/>
    <xf numFmtId="0" fontId="59" fillId="21" borderId="21" xfId="0" applyFont="1" applyFill="1" applyBorder="1" applyAlignment="1">
      <alignment vertical="center"/>
    </xf>
    <xf numFmtId="0" fontId="59" fillId="0" borderId="0" xfId="0" applyFont="1" applyAlignment="1">
      <alignment vertical="center" wrapText="1"/>
    </xf>
    <xf numFmtId="0" fontId="1" fillId="20" borderId="9" xfId="0" applyFont="1" applyFill="1" applyBorder="1" applyAlignment="1"/>
    <xf numFmtId="0" fontId="15" fillId="19" borderId="21" xfId="0" applyFont="1" applyFill="1" applyBorder="1" applyAlignment="1">
      <alignment horizontal="center" vertical="center"/>
    </xf>
    <xf numFmtId="0" fontId="15" fillId="19" borderId="9" xfId="0" applyFont="1" applyFill="1" applyBorder="1" applyAlignment="1">
      <alignment horizontal="center" vertical="center"/>
    </xf>
    <xf numFmtId="0" fontId="15" fillId="19" borderId="9" xfId="0" applyFont="1" applyFill="1" applyBorder="1" applyAlignment="1">
      <alignment horizontal="center" vertical="center" wrapText="1"/>
    </xf>
    <xf numFmtId="0" fontId="60" fillId="18" borderId="20" xfId="0" applyFont="1" applyFill="1" applyBorder="1" applyAlignment="1">
      <alignment horizontal="center" vertical="center" wrapText="1"/>
    </xf>
    <xf numFmtId="0" fontId="21" fillId="19" borderId="1" xfId="0" applyFont="1" applyFill="1" applyBorder="1" applyAlignment="1">
      <alignment horizontal="center" vertical="center" wrapText="1"/>
    </xf>
    <xf numFmtId="0" fontId="15" fillId="20" borderId="17" xfId="0" applyFont="1" applyFill="1" applyBorder="1" applyAlignment="1">
      <alignment horizontal="center" vertical="center"/>
    </xf>
    <xf numFmtId="0" fontId="15" fillId="20" borderId="22" xfId="0" applyFont="1" applyFill="1" applyBorder="1" applyAlignment="1">
      <alignment horizontal="center" vertical="center" wrapText="1"/>
    </xf>
    <xf numFmtId="0" fontId="15" fillId="20"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60" fillId="21" borderId="23" xfId="0" applyFont="1" applyFill="1" applyBorder="1" applyAlignment="1">
      <alignment horizontal="center" vertical="center"/>
    </xf>
    <xf numFmtId="0" fontId="21" fillId="20" borderId="1" xfId="0" applyFont="1" applyFill="1" applyBorder="1" applyAlignment="1">
      <alignment horizontal="center" vertical="center" wrapText="1"/>
    </xf>
    <xf numFmtId="165" fontId="21" fillId="19" borderId="1" xfId="0" applyNumberFormat="1" applyFont="1" applyFill="1" applyBorder="1" applyAlignment="1">
      <alignment horizontal="center" vertical="center" wrapText="1"/>
    </xf>
    <xf numFmtId="0" fontId="1" fillId="20" borderId="9" xfId="0" applyFont="1" applyFill="1" applyBorder="1" applyAlignment="1">
      <alignment horizontal="center"/>
    </xf>
    <xf numFmtId="0" fontId="1" fillId="19" borderId="9" xfId="0" applyFont="1" applyFill="1" applyBorder="1" applyAlignment="1">
      <alignment horizontal="center"/>
    </xf>
    <xf numFmtId="165" fontId="21" fillId="20" borderId="1" xfId="0" applyNumberFormat="1" applyFont="1" applyFill="1" applyBorder="1" applyAlignment="1">
      <alignment horizontal="center" vertical="center" wrapText="1"/>
    </xf>
    <xf numFmtId="0" fontId="15" fillId="19" borderId="22" xfId="0" applyFont="1" applyFill="1" applyBorder="1" applyAlignment="1">
      <alignment vertical="center"/>
    </xf>
    <xf numFmtId="0" fontId="15" fillId="19" borderId="22"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wrapText="1"/>
    </xf>
    <xf numFmtId="0" fontId="61" fillId="0" borderId="1" xfId="0" applyFont="1" applyBorder="1" applyAlignment="1">
      <alignment horizontal="center" vertical="center" wrapText="1"/>
    </xf>
    <xf numFmtId="49" fontId="61" fillId="0" borderId="1" xfId="0" applyNumberFormat="1" applyFont="1" applyBorder="1" applyAlignment="1">
      <alignment horizontal="center" vertical="center" wrapText="1"/>
    </xf>
    <xf numFmtId="179" fontId="61" fillId="0" borderId="1" xfId="0" applyNumberFormat="1" applyFont="1" applyBorder="1" applyAlignment="1">
      <alignment horizontal="center" vertical="center" wrapText="1"/>
    </xf>
    <xf numFmtId="178" fontId="61" fillId="0" borderId="1" xfId="0" applyNumberFormat="1" applyFont="1" applyBorder="1" applyAlignment="1">
      <alignment horizontal="center" vertical="center" wrapText="1"/>
    </xf>
    <xf numFmtId="0" fontId="3" fillId="0" borderId="1" xfId="0" applyFont="1" applyBorder="1" applyAlignment="1">
      <alignment wrapText="1"/>
    </xf>
    <xf numFmtId="0" fontId="62" fillId="0" borderId="1" xfId="0" applyFont="1" applyBorder="1" applyAlignment="1">
      <alignment horizontal="center" vertical="center" wrapText="1"/>
    </xf>
    <xf numFmtId="14" fontId="62" fillId="0" borderId="1" xfId="0" applyNumberFormat="1" applyFont="1" applyBorder="1" applyAlignment="1">
      <alignment horizontal="center" vertical="center" wrapText="1"/>
    </xf>
    <xf numFmtId="165" fontId="62" fillId="0" borderId="1" xfId="0" applyNumberFormat="1" applyFont="1" applyBorder="1" applyAlignment="1">
      <alignment horizontal="center" vertical="center" wrapText="1"/>
    </xf>
    <xf numFmtId="178" fontId="62" fillId="0" borderId="1" xfId="0" applyNumberFormat="1" applyFont="1" applyBorder="1" applyAlignment="1">
      <alignment horizontal="center" vertical="center"/>
    </xf>
    <xf numFmtId="14" fontId="21" fillId="0" borderId="1" xfId="0" applyNumberFormat="1" applyFont="1" applyBorder="1" applyAlignment="1">
      <alignment horizontal="center" vertical="center" wrapText="1"/>
    </xf>
    <xf numFmtId="165" fontId="21" fillId="0" borderId="1" xfId="0" applyNumberFormat="1" applyFont="1" applyBorder="1" applyAlignment="1">
      <alignment horizontal="center" vertical="center" wrapText="1"/>
    </xf>
    <xf numFmtId="14" fontId="61" fillId="0" borderId="1" xfId="0" applyNumberFormat="1" applyFont="1" applyBorder="1" applyAlignment="1">
      <alignment horizontal="center" vertical="center" wrapText="1"/>
    </xf>
    <xf numFmtId="0" fontId="63" fillId="0" borderId="1" xfId="0" applyFont="1" applyBorder="1" applyAlignment="1"/>
    <xf numFmtId="14" fontId="21" fillId="0" borderId="11" xfId="0" applyNumberFormat="1" applyFont="1" applyBorder="1" applyAlignment="1">
      <alignment horizontal="center" vertical="center" wrapText="1"/>
    </xf>
    <xf numFmtId="165" fontId="21" fillId="0" borderId="11" xfId="0" applyNumberFormat="1" applyFont="1" applyBorder="1" applyAlignment="1">
      <alignment horizontal="center" vertical="center" wrapText="1"/>
    </xf>
    <xf numFmtId="178" fontId="21" fillId="0" borderId="8" xfId="0" applyNumberFormat="1" applyFont="1" applyBorder="1" applyAlignment="1">
      <alignment horizontal="center" vertical="center"/>
    </xf>
    <xf numFmtId="178" fontId="21" fillId="0" borderId="0" xfId="0" applyNumberFormat="1" applyFont="1" applyAlignment="1">
      <alignment horizontal="center" vertical="center"/>
    </xf>
    <xf numFmtId="0" fontId="21" fillId="2" borderId="1" xfId="0" applyFont="1" applyFill="1" applyBorder="1" applyAlignment="1">
      <alignment horizontal="center" vertical="center"/>
    </xf>
    <xf numFmtId="165" fontId="62" fillId="3"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3" fillId="22" borderId="0" xfId="0" applyFont="1" applyFill="1" applyAlignment="1"/>
    <xf numFmtId="178" fontId="64" fillId="3" borderId="1" xfId="0" applyNumberFormat="1" applyFont="1" applyFill="1" applyBorder="1" applyAlignment="1">
      <alignment horizontal="center" vertical="center"/>
    </xf>
    <xf numFmtId="14" fontId="3" fillId="0" borderId="1" xfId="0" applyNumberFormat="1" applyFont="1" applyBorder="1" applyAlignment="1"/>
    <xf numFmtId="165"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65" fillId="0" borderId="0" xfId="0" applyFont="1" applyAlignment="1"/>
    <xf numFmtId="0" fontId="6" fillId="0" borderId="7" xfId="0" applyFont="1" applyBorder="1" applyAlignment="1">
      <alignment horizontal="left"/>
    </xf>
    <xf numFmtId="0" fontId="66" fillId="0" borderId="0" xfId="0" applyFont="1" applyAlignment="1">
      <alignment horizontal="left"/>
    </xf>
    <xf numFmtId="0" fontId="6" fillId="0" borderId="0" xfId="0" applyFont="1" applyAlignment="1">
      <alignment horizontal="center" vertical="center"/>
    </xf>
    <xf numFmtId="49" fontId="6" fillId="0" borderId="0" xfId="0" applyNumberFormat="1" applyFont="1" applyAlignment="1">
      <alignment horizontal="left"/>
    </xf>
    <xf numFmtId="0" fontId="7" fillId="0" borderId="2" xfId="0" applyFont="1" applyBorder="1" applyAlignment="1">
      <alignment horizontal="center" wrapText="1"/>
    </xf>
    <xf numFmtId="0" fontId="12" fillId="0" borderId="3" xfId="0" applyFont="1" applyBorder="1"/>
    <xf numFmtId="0" fontId="12" fillId="0" borderId="4" xfId="0" applyFont="1" applyBorder="1"/>
    <xf numFmtId="0" fontId="1" fillId="0" borderId="0" xfId="0" applyFont="1" applyAlignment="1">
      <alignment horizontal="center" vertical="center" wrapText="1"/>
    </xf>
    <xf numFmtId="0" fontId="0" fillId="0" borderId="0" xfId="0" applyFont="1" applyAlignment="1"/>
    <xf numFmtId="0" fontId="5" fillId="0" borderId="0" xfId="0" applyFont="1" applyAlignment="1">
      <alignment horizontal="center"/>
    </xf>
    <xf numFmtId="14" fontId="6" fillId="0" borderId="0" xfId="0" applyNumberFormat="1" applyFont="1" applyAlignment="1">
      <alignment horizontal="left"/>
    </xf>
    <xf numFmtId="0" fontId="9" fillId="0" borderId="0" xfId="0" applyFont="1" applyAlignment="1">
      <alignment horizontal="center" vertical="center" wrapText="1"/>
    </xf>
    <xf numFmtId="0" fontId="7" fillId="0" borderId="0" xfId="0" applyFont="1" applyAlignment="1">
      <alignment horizontal="center" wrapText="1"/>
    </xf>
    <xf numFmtId="0" fontId="16" fillId="0" borderId="0" xfId="0" applyFont="1" applyAlignment="1"/>
    <xf numFmtId="14" fontId="21" fillId="3" borderId="11" xfId="0" applyNumberFormat="1" applyFont="1" applyFill="1" applyBorder="1" applyAlignment="1">
      <alignment horizontal="center" vertical="center" wrapText="1"/>
    </xf>
    <xf numFmtId="0" fontId="12" fillId="0" borderId="8" xfId="0" applyFont="1" applyBorder="1"/>
    <xf numFmtId="0" fontId="21" fillId="0" borderId="11" xfId="0" applyFont="1" applyBorder="1" applyAlignment="1">
      <alignment horizontal="center" vertical="center" wrapText="1"/>
    </xf>
    <xf numFmtId="0" fontId="12" fillId="0" borderId="12" xfId="0" applyFont="1" applyBorder="1"/>
    <xf numFmtId="0" fontId="7" fillId="0" borderId="11" xfId="0" applyFont="1" applyBorder="1" applyAlignment="1">
      <alignment horizontal="left"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9" fillId="0" borderId="11" xfId="0" applyFont="1" applyBorder="1" applyAlignment="1">
      <alignment horizontal="center" vertical="center" wrapText="1"/>
    </xf>
    <xf numFmtId="0" fontId="62" fillId="0" borderId="11" xfId="0" applyFont="1" applyBorder="1" applyAlignment="1">
      <alignment horizontal="center" vertical="center" wrapText="1"/>
    </xf>
    <xf numFmtId="0" fontId="21" fillId="2" borderId="11" xfId="0" applyFont="1" applyFill="1" applyBorder="1" applyAlignment="1">
      <alignment horizontal="center" vertical="center" wrapText="1"/>
    </xf>
    <xf numFmtId="0" fontId="21" fillId="3" borderId="11" xfId="0" applyFont="1" applyFill="1" applyBorder="1" applyAlignment="1">
      <alignment horizontal="center" vertical="center" wrapText="1"/>
    </xf>
  </cellXfs>
  <cellStyles count="1">
    <cellStyle name="Обычный" xfId="0" builtinId="0"/>
  </cellStyles>
  <dxfs count="4">
    <dxf>
      <font>
        <color rgb="FF800080"/>
      </font>
      <fill>
        <patternFill patternType="solid">
          <fgColor rgb="FFFF99CC"/>
          <bgColor rgb="FFFF99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993300"/>
      </font>
      <fill>
        <patternFill patternType="solid">
          <fgColor rgb="FFFFFF99"/>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428625</xdr:colOff>
      <xdr:row>0</xdr:row>
      <xdr:rowOff>47625</xdr:rowOff>
    </xdr:from>
    <xdr:ext cx="6677025" cy="1181100"/>
    <xdr:pic>
      <xdr:nvPicPr>
        <xdr:cNvPr id="2" name="image1.pn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zakupki.gov.ru/223/purchase/public/purchase/info/common-info.html?regNumber=32110029987" TargetMode="External"/><Relationship Id="rId117" Type="http://schemas.openxmlformats.org/officeDocument/2006/relationships/hyperlink" Target="https://www.b2b-energo.ru/market/pravo-zakliucheniia-dogovora-na-postavku-trub-kotlovykh-obshchego-naznacheniia/tender-2687407/" TargetMode="External"/><Relationship Id="rId21" Type="http://schemas.openxmlformats.org/officeDocument/2006/relationships/hyperlink" Target="https://zakupki.gov.ru/223/purchase/public/purchase/info/common-info.html?regNumber=32110036690" TargetMode="External"/><Relationship Id="rId42" Type="http://schemas.openxmlformats.org/officeDocument/2006/relationships/hyperlink" Target="https://utp.sberbank-ast.ru/Trade/NBT/PurchaseView/14/0/0/725409" TargetMode="External"/><Relationship Id="rId47" Type="http://schemas.openxmlformats.org/officeDocument/2006/relationships/hyperlink" Target="https://zakupki.gov.ru/223/purchase/public/purchase/info/common-info.html?regNumber=32110112465" TargetMode="External"/><Relationship Id="rId63" Type="http://schemas.openxmlformats.org/officeDocument/2006/relationships/hyperlink" Target="https://tender.pnsh.ru/trades/101011272/info?page=purchases.trades.participation.BID_SUBMISSION_WITH_MY_BID" TargetMode="External"/><Relationship Id="rId68" Type="http://schemas.openxmlformats.org/officeDocument/2006/relationships/hyperlink" Target="https://www.b2b-energo.ru/market/view.html?id=2631703" TargetMode="External"/><Relationship Id="rId84" Type="http://schemas.openxmlformats.org/officeDocument/2006/relationships/hyperlink" Target="https://www.tektorg.ru/rosnefttkp/procedures/690148" TargetMode="External"/><Relationship Id="rId89" Type="http://schemas.openxmlformats.org/officeDocument/2006/relationships/hyperlink" Target="https://www.b2b-energo.ru/market/view.html?id=2656137" TargetMode="External"/><Relationship Id="rId112" Type="http://schemas.openxmlformats.org/officeDocument/2006/relationships/hyperlink" Target="https://www.b2b-energo.ru/market/view.html?id=2687336" TargetMode="External"/><Relationship Id="rId16" Type="http://schemas.openxmlformats.org/officeDocument/2006/relationships/hyperlink" Target="https://223.rts-tender.ru/supplier/auction/Trade/View.aspx?Id=1990931&amp;Logging=TradeByName" TargetMode="External"/><Relationship Id="rId107" Type="http://schemas.openxmlformats.org/officeDocument/2006/relationships/hyperlink" Target="https://onlinecontract.ru/otp/index.phtml?sid=b94fe419c6c92ba3b91ea70c355efec1ec46f80df0ce72f9e551a60d3458fdcffd1bb10fefce72abbc1fa2" TargetMode="External"/><Relationship Id="rId11" Type="http://schemas.openxmlformats.org/officeDocument/2006/relationships/hyperlink" Target="https://com.roseltorg.ru/" TargetMode="External"/><Relationship Id="rId32" Type="http://schemas.openxmlformats.org/officeDocument/2006/relationships/hyperlink" Target="https://zakupki.gov.ru/223/purchase/public/purchase/info/common-info.html?regNumber=32110052914" TargetMode="External"/><Relationship Id="rId37" Type="http://schemas.openxmlformats.org/officeDocument/2006/relationships/hyperlink" Target="http://com.roseltorg.ru/" TargetMode="External"/><Relationship Id="rId53" Type="http://schemas.openxmlformats.org/officeDocument/2006/relationships/hyperlink" Target="https://rushydro.roseltorg.ru/" TargetMode="External"/><Relationship Id="rId58" Type="http://schemas.openxmlformats.org/officeDocument/2006/relationships/hyperlink" Target="https://www.b2b-energo.ru/market/view.html?id=2623908" TargetMode="External"/><Relationship Id="rId74" Type="http://schemas.openxmlformats.org/officeDocument/2006/relationships/hyperlink" Target="https://rosgeo.roseltorg.ru/" TargetMode="External"/><Relationship Id="rId79" Type="http://schemas.openxmlformats.org/officeDocument/2006/relationships/hyperlink" Target="https://onlinecontract.ru/otp/index.phtml?sid=045b0fc10e6058d959ee1c877738b54a515213d53867018305a11c807539b54f400f5ad7276701d15cef18920b66e50d1b5b41e63e7b5ba801aa58920566ec151650188f026153933cb65ed36040c5394a0a4c86623a0bc205965bda237bc81c4a0f4b83" TargetMode="External"/><Relationship Id="rId102" Type="http://schemas.openxmlformats.org/officeDocument/2006/relationships/hyperlink" Target="https://onlinecontract.ru/otp/index.phtml?sid=045b0fc10e6058d959ee1c877738b54a515213d53867018305a11c807539b54f400f5ad7276701d15cef18920b66e50d1b5b41e63e7b5ba801aa58920566ec151650188f026153933cb65ed36040c5394a0a4c8b673d0ec205965bda237bc81c4a0f4b83" TargetMode="External"/><Relationship Id="rId123" Type="http://schemas.openxmlformats.org/officeDocument/2006/relationships/hyperlink" Target="https://zakupki.gov.ru/223/purchase/public/purchase/info/common-info.html?regNumber=32110422236" TargetMode="External"/><Relationship Id="rId5" Type="http://schemas.openxmlformats.org/officeDocument/2006/relationships/hyperlink" Target="https://www.fabrikant.ru/trades/atom/PriceMonitoring/?action=view&amp;id=368713" TargetMode="External"/><Relationship Id="rId90" Type="http://schemas.openxmlformats.org/officeDocument/2006/relationships/hyperlink" Target="https://www.b2b-center.ru/market/view.html?id=2659117" TargetMode="External"/><Relationship Id="rId95" Type="http://schemas.openxmlformats.org/officeDocument/2006/relationships/hyperlink" Target="https://www.b2b-center.ru/market/view.html?id=2660378" TargetMode="External"/><Relationship Id="rId22" Type="http://schemas.openxmlformats.org/officeDocument/2006/relationships/hyperlink" Target="https://com.roseltorg.ru/" TargetMode="External"/><Relationship Id="rId27" Type="http://schemas.openxmlformats.org/officeDocument/2006/relationships/hyperlink" Target="https://zakupki.gov.ru/223/purchase/public/purchase/info/common-info.html?regNumber=32110042439" TargetMode="External"/><Relationship Id="rId43" Type="http://schemas.openxmlformats.org/officeDocument/2006/relationships/hyperlink" Target="https://www.b2b-energo.ru/market/view.html?id=2617155&amp;action=positions" TargetMode="External"/><Relationship Id="rId48" Type="http://schemas.openxmlformats.org/officeDocument/2006/relationships/hyperlink" Target="https://lot-online.ru/" TargetMode="External"/><Relationship Id="rId64" Type="http://schemas.openxmlformats.org/officeDocument/2006/relationships/hyperlink" Target="https://tender.pnsh.ru/trades/101126393/info?page=purchases.trades.participation.INVITED" TargetMode="External"/><Relationship Id="rId69" Type="http://schemas.openxmlformats.org/officeDocument/2006/relationships/hyperlink" Target="https://www.b2b-energo.ru/market/view.html?id=2631195&amp;action=offers" TargetMode="External"/><Relationship Id="rId113" Type="http://schemas.openxmlformats.org/officeDocument/2006/relationships/hyperlink" Target="https://etp.gpb.ru/" TargetMode="External"/><Relationship Id="rId118" Type="http://schemas.openxmlformats.org/officeDocument/2006/relationships/hyperlink" Target="https://www.b2b-energo.ru/market/view.html?id=2700135" TargetMode="External"/><Relationship Id="rId80" Type="http://schemas.openxmlformats.org/officeDocument/2006/relationships/hyperlink" Target="https://www.b2b-center.ru/market/view.html?id=2642097" TargetMode="External"/><Relationship Id="rId85" Type="http://schemas.openxmlformats.org/officeDocument/2006/relationships/hyperlink" Target="https://www.b2b-center.ru/market/view.html?id=2655961" TargetMode="External"/><Relationship Id="rId12" Type="http://schemas.openxmlformats.org/officeDocument/2006/relationships/hyperlink" Target="https://com.roseltorg.ru/" TargetMode="External"/><Relationship Id="rId17" Type="http://schemas.openxmlformats.org/officeDocument/2006/relationships/hyperlink" Target="https://zakupki.gov.ru/223/purchase/public/purchase/info/common-info.html?regNumber=32110029773" TargetMode="External"/><Relationship Id="rId33" Type="http://schemas.openxmlformats.org/officeDocument/2006/relationships/hyperlink" Target="https://www.b2b-center.ru/market/view.html?id=2606662" TargetMode="External"/><Relationship Id="rId38" Type="http://schemas.openxmlformats.org/officeDocument/2006/relationships/hyperlink" Target="https://zakupki.gov.ru/223/purchase/public/purchase/info/common-info.html?regNumber=32110104638" TargetMode="External"/><Relationship Id="rId59" Type="http://schemas.openxmlformats.org/officeDocument/2006/relationships/hyperlink" Target="https://www.b2b-center.ru/market/view.html?id=2620455" TargetMode="External"/><Relationship Id="rId103" Type="http://schemas.openxmlformats.org/officeDocument/2006/relationships/hyperlink" Target="https://www.b2b-center.ru/market/view.html?id=2678773&amp;action=offers" TargetMode="External"/><Relationship Id="rId108" Type="http://schemas.openxmlformats.org/officeDocument/2006/relationships/hyperlink" Target="https://www.tektorg.ru/market/procedures/748980" TargetMode="External"/><Relationship Id="rId124" Type="http://schemas.openxmlformats.org/officeDocument/2006/relationships/hyperlink" Target="https://www.rosatom.rts-tender.ru/firms/ao-vpo-tochmash/274435/" TargetMode="External"/><Relationship Id="rId54" Type="http://schemas.openxmlformats.org/officeDocument/2006/relationships/hyperlink" Target="https://zakupki.gov.ru/223/purchase/public/purchase/info/common-info.html?regNumber=32110140593" TargetMode="External"/><Relationship Id="rId70" Type="http://schemas.openxmlformats.org/officeDocument/2006/relationships/hyperlink" Target="https://www.b2b-center.ru/market/view.html?id=2639408&amp;action=positions" TargetMode="External"/><Relationship Id="rId75" Type="http://schemas.openxmlformats.org/officeDocument/2006/relationships/hyperlink" Target="https://utp.sberbank-ast.ru/Trade/NBT/PurchaseView/3/0/0/742350" TargetMode="External"/><Relationship Id="rId91" Type="http://schemas.openxmlformats.org/officeDocument/2006/relationships/hyperlink" Target="https://www.b2b-center.ru/market/view.html?id=2659116" TargetMode="External"/><Relationship Id="rId96" Type="http://schemas.openxmlformats.org/officeDocument/2006/relationships/hyperlink" Target="https://www.b2b-energo.ru/market/view.html?id=2661689" TargetMode="External"/><Relationship Id="rId1" Type="http://schemas.openxmlformats.org/officeDocument/2006/relationships/hyperlink" Target="http://etprf.ru/" TargetMode="External"/><Relationship Id="rId6" Type="http://schemas.openxmlformats.org/officeDocument/2006/relationships/hyperlink" Target="https://www.fabrikant.ru/trades/atom/PriceMonitoring/?action=view&amp;id=368713" TargetMode="External"/><Relationship Id="rId23" Type="http://schemas.openxmlformats.org/officeDocument/2006/relationships/hyperlink" Target="https://com.roseltorg.ru/" TargetMode="External"/><Relationship Id="rId28" Type="http://schemas.openxmlformats.org/officeDocument/2006/relationships/hyperlink" Target="https://www.b2b-center.ru/market/view.html?id=2597687" TargetMode="External"/><Relationship Id="rId49" Type="http://schemas.openxmlformats.org/officeDocument/2006/relationships/hyperlink" Target="https://zakupki.gov.ru/223/purchase/public/purchase/info/common-info.html?regNumber=32110128845" TargetMode="External"/><Relationship Id="rId114" Type="http://schemas.openxmlformats.org/officeDocument/2006/relationships/hyperlink" Target="https://www.b2b-energo.ru/market/view.html?id=2687828" TargetMode="External"/><Relationship Id="rId119" Type="http://schemas.openxmlformats.org/officeDocument/2006/relationships/hyperlink" Target="https://www.b2b-energo.ru/market/view.html?id=2699820" TargetMode="External"/><Relationship Id="rId44" Type="http://schemas.openxmlformats.org/officeDocument/2006/relationships/hyperlink" Target="https://www.b2b-energo.ru/market/view.html?id=2613359" TargetMode="External"/><Relationship Id="rId60" Type="http://schemas.openxmlformats.org/officeDocument/2006/relationships/hyperlink" Target="https://zakupki.gov.ru/223/purchase/public/purchase/info/common-info.html?regNumber=32110164390" TargetMode="External"/><Relationship Id="rId65" Type="http://schemas.openxmlformats.org/officeDocument/2006/relationships/hyperlink" Target="https://www.b2b-center.ru/market/view.html?id=2631249" TargetMode="External"/><Relationship Id="rId81" Type="http://schemas.openxmlformats.org/officeDocument/2006/relationships/hyperlink" Target="https://www.b2b-center.ru/market/view.html?id=2644290" TargetMode="External"/><Relationship Id="rId86" Type="http://schemas.openxmlformats.org/officeDocument/2006/relationships/hyperlink" Target="https://www.b2b-center.ru/market/view.html?id=2655963" TargetMode="External"/><Relationship Id="rId13" Type="http://schemas.openxmlformats.org/officeDocument/2006/relationships/hyperlink" Target="https://utp.sberbank-ast.ru/Trade/NBT/PurchaseView/63/0/0/708373" TargetMode="External"/><Relationship Id="rId18" Type="http://schemas.openxmlformats.org/officeDocument/2006/relationships/hyperlink" Target="https://zakupki.gov.ru/223/purchase/public/purchase/info/common-info.html?regNumber=32110029848" TargetMode="External"/><Relationship Id="rId39" Type="http://schemas.openxmlformats.org/officeDocument/2006/relationships/hyperlink" Target="https://www.b2b-energo.ru/market/view.html?id=2608287" TargetMode="External"/><Relationship Id="rId109" Type="http://schemas.openxmlformats.org/officeDocument/2006/relationships/hyperlink" Target="https://www.b2b-center.ru/market/view.html?id=2687605" TargetMode="External"/><Relationship Id="rId34" Type="http://schemas.openxmlformats.org/officeDocument/2006/relationships/hyperlink" Target="https://zakupki.gov.ru/223/purchase/public/purchase/info/common-info.html?regNumber=32110089918" TargetMode="External"/><Relationship Id="rId50" Type="http://schemas.openxmlformats.org/officeDocument/2006/relationships/hyperlink" Target="http://www.rts-tender.ru/" TargetMode="External"/><Relationship Id="rId55" Type="http://schemas.openxmlformats.org/officeDocument/2006/relationships/hyperlink" Target="http://etp.gpb.ru/" TargetMode="External"/><Relationship Id="rId76" Type="http://schemas.openxmlformats.org/officeDocument/2006/relationships/hyperlink" Target="https://zakupki.gov.ru/223/purchase/public/purchase/info/common-info.html?regNumber=32110232732" TargetMode="External"/><Relationship Id="rId97" Type="http://schemas.openxmlformats.org/officeDocument/2006/relationships/hyperlink" Target="https://www.rts-tender.ru/poisk/id/l3938705-4-2-1/" TargetMode="External"/><Relationship Id="rId104" Type="http://schemas.openxmlformats.org/officeDocument/2006/relationships/hyperlink" Target="https://www.b2b-center.ru/market/view.html?id=2672556&amp;action=positions" TargetMode="External"/><Relationship Id="rId120" Type="http://schemas.openxmlformats.org/officeDocument/2006/relationships/hyperlink" Target="https://www.b2b-energo.ru/market/view.html?id=2697590" TargetMode="External"/><Relationship Id="rId125" Type="http://schemas.openxmlformats.org/officeDocument/2006/relationships/hyperlink" Target="https://www.rosatom.rts-tender.ru/market/view.html?id=2716611" TargetMode="External"/><Relationship Id="rId7" Type="http://schemas.openxmlformats.org/officeDocument/2006/relationships/hyperlink" Target="https://utp.sberbank-ast.ru/Trade/NBT/PurchaseView/9/0/0/706631" TargetMode="External"/><Relationship Id="rId71" Type="http://schemas.openxmlformats.org/officeDocument/2006/relationships/hyperlink" Target="https://www.b2b-center.ru/market/view.html?id=2644609" TargetMode="External"/><Relationship Id="rId92" Type="http://schemas.openxmlformats.org/officeDocument/2006/relationships/hyperlink" Target="https://www.b2b-center.ru/market/view.html?id=2658376" TargetMode="External"/><Relationship Id="rId2" Type="http://schemas.openxmlformats.org/officeDocument/2006/relationships/hyperlink" Target="http://etprf.ru/" TargetMode="External"/><Relationship Id="rId29" Type="http://schemas.openxmlformats.org/officeDocument/2006/relationships/hyperlink" Target="https://zakupki.gov.ru/223/purchase/public/purchase/info/common-info.html?regNumber=32110041546" TargetMode="External"/><Relationship Id="rId24" Type="http://schemas.openxmlformats.org/officeDocument/2006/relationships/hyperlink" Target="https://com.roseltorg.ru/" TargetMode="External"/><Relationship Id="rId40" Type="http://schemas.openxmlformats.org/officeDocument/2006/relationships/hyperlink" Target="https://zakupki.gov.ru/223/purchase/public/purchase/info/common-info.html?regNumber=32110114812" TargetMode="External"/><Relationship Id="rId45" Type="http://schemas.openxmlformats.org/officeDocument/2006/relationships/hyperlink" Target="https://zakupki.gov.ru/223/purchase/public/purchase/info/lot-list.html?regNumber=32110116720" TargetMode="External"/><Relationship Id="rId66" Type="http://schemas.openxmlformats.org/officeDocument/2006/relationships/hyperlink" Target="https://etp.tatneft.ru/pls/tzp/f?p=220:2111:1540003765860::::P2111_REQ_ID:3032188290021" TargetMode="External"/><Relationship Id="rId87" Type="http://schemas.openxmlformats.org/officeDocument/2006/relationships/hyperlink" Target="https://www.b2b-energo.ru/market/view.html?id=2656150" TargetMode="External"/><Relationship Id="rId110" Type="http://schemas.openxmlformats.org/officeDocument/2006/relationships/hyperlink" Target="https://zakupki.gov.ru/223/purchase/public/purchase/info/common-info.html?regNumber=32110376466" TargetMode="External"/><Relationship Id="rId115" Type="http://schemas.openxmlformats.org/officeDocument/2006/relationships/hyperlink" Target="https://www.b2b-energo.ru/market/view.html?id=2687755" TargetMode="External"/><Relationship Id="rId61" Type="http://schemas.openxmlformats.org/officeDocument/2006/relationships/hyperlink" Target="http://com.roseltorg.ru/" TargetMode="External"/><Relationship Id="rId82" Type="http://schemas.openxmlformats.org/officeDocument/2006/relationships/hyperlink" Target="https://www.b2b-center.ru/market/view.html?id=2649021" TargetMode="External"/><Relationship Id="rId19" Type="http://schemas.openxmlformats.org/officeDocument/2006/relationships/hyperlink" Target="https://zakupki.gov.ru/223/purchase/public/purchase/info/common-info.html?regNumber=32110037596" TargetMode="External"/><Relationship Id="rId14" Type="http://schemas.openxmlformats.org/officeDocument/2006/relationships/hyperlink" Target="https://utp.sberbank-ast.ru/Trade/NBT/PurchaseView/8/0/0/710784" TargetMode="External"/><Relationship Id="rId30" Type="http://schemas.openxmlformats.org/officeDocument/2006/relationships/hyperlink" Target="https://zakupki.gov.ru/223/purchase/public/purchase/info/common-info.html?regNumber=32110052914" TargetMode="External"/><Relationship Id="rId35" Type="http://schemas.openxmlformats.org/officeDocument/2006/relationships/hyperlink" Target="http://roseltorg.ru/" TargetMode="External"/><Relationship Id="rId56" Type="http://schemas.openxmlformats.org/officeDocument/2006/relationships/hyperlink" Target="https://zakupki.gov.ru/223/purchase/public/purchase/info/common-info.html?regNumber=32110156037" TargetMode="External"/><Relationship Id="rId77" Type="http://schemas.openxmlformats.org/officeDocument/2006/relationships/hyperlink" Target="https://www.b2b-center.ru/market/view.html?id=2627695" TargetMode="External"/><Relationship Id="rId100" Type="http://schemas.openxmlformats.org/officeDocument/2006/relationships/hyperlink" Target="https://www.b2b-center.ru/market/view.html?id=2665056" TargetMode="External"/><Relationship Id="rId105" Type="http://schemas.openxmlformats.org/officeDocument/2006/relationships/hyperlink" Target="https://www.b2b-center.ru/market/view.html?id=2672560&amp;action=positions" TargetMode="External"/><Relationship Id="rId126" Type="http://schemas.openxmlformats.org/officeDocument/2006/relationships/hyperlink" Target="https://com.roseltorg.ru/" TargetMode="External"/><Relationship Id="rId8" Type="http://schemas.openxmlformats.org/officeDocument/2006/relationships/hyperlink" Target="https://www.b2b-energo.ru/market/view.html?id=2581523" TargetMode="External"/><Relationship Id="rId51" Type="http://schemas.openxmlformats.org/officeDocument/2006/relationships/hyperlink" Target="https://www.b2b-center.ru/market/view.html?id=2620470" TargetMode="External"/><Relationship Id="rId72" Type="http://schemas.openxmlformats.org/officeDocument/2006/relationships/hyperlink" Target="https://etp.tatneft.ru/pls/tzp/f?p=220:2111:15744780441357::::P2111_REQ_ID:3045686570021" TargetMode="External"/><Relationship Id="rId93" Type="http://schemas.openxmlformats.org/officeDocument/2006/relationships/hyperlink" Target="https://www.b2b-center.ru/market/view.html?id=2658633" TargetMode="External"/><Relationship Id="rId98" Type="http://schemas.openxmlformats.org/officeDocument/2006/relationships/hyperlink" Target="https://www.b2b-center.ru/market/view.html?id=2663575&amp;action=offers" TargetMode="External"/><Relationship Id="rId121" Type="http://schemas.openxmlformats.org/officeDocument/2006/relationships/hyperlink" Target="https://kim.tektorg.ru/" TargetMode="External"/><Relationship Id="rId3" Type="http://schemas.openxmlformats.org/officeDocument/2006/relationships/hyperlink" Target="http://etprf.ru/" TargetMode="External"/><Relationship Id="rId25" Type="http://schemas.openxmlformats.org/officeDocument/2006/relationships/hyperlink" Target="https://zakupki.gov.ru/223/purchase/public/purchase/info/common-info.html?regNumber=32110046237" TargetMode="External"/><Relationship Id="rId46" Type="http://schemas.openxmlformats.org/officeDocument/2006/relationships/hyperlink" Target="http://www.rts-tender.ru/" TargetMode="External"/><Relationship Id="rId67" Type="http://schemas.openxmlformats.org/officeDocument/2006/relationships/hyperlink" Target="https://etp.tatneft.ru/pls/tzp/f?p=220:2111:13868852152199::NO::P2110_CURRENT_ID,P2111_REQ_ID:3019292960021,3019292960021" TargetMode="External"/><Relationship Id="rId116" Type="http://schemas.openxmlformats.org/officeDocument/2006/relationships/hyperlink" Target="https://kim.tektorg.ru/" TargetMode="External"/><Relationship Id="rId20" Type="http://schemas.openxmlformats.org/officeDocument/2006/relationships/hyperlink" Target="https://zakupki.gov.ru/223/purchase/public/purchase/info/common-info.html?regNumber=32109986062" TargetMode="External"/><Relationship Id="rId41" Type="http://schemas.openxmlformats.org/officeDocument/2006/relationships/hyperlink" Target="http://otc.ru/" TargetMode="External"/><Relationship Id="rId62" Type="http://schemas.openxmlformats.org/officeDocument/2006/relationships/hyperlink" Target="https://etp.tatneft.ru/pls/tzp/f?p=220:2111:14211672234681::::P2111_REQ_ID:3022435930021" TargetMode="External"/><Relationship Id="rId83" Type="http://schemas.openxmlformats.org/officeDocument/2006/relationships/hyperlink" Target="https://www.b2b-center.ru/market/view.html?id=2640257&amp;action=offers" TargetMode="External"/><Relationship Id="rId88" Type="http://schemas.openxmlformats.org/officeDocument/2006/relationships/hyperlink" Target="https://www.b2b-energo.ru/market/view.html?id=2656145" TargetMode="External"/><Relationship Id="rId111" Type="http://schemas.openxmlformats.org/officeDocument/2006/relationships/hyperlink" Target="https://www.b2b-energo.ru/market/pravo-zakliucheniia-dogovora-na-postavku-produktsii-truby-besshovnye/tender-2680373/" TargetMode="External"/><Relationship Id="rId15" Type="http://schemas.openxmlformats.org/officeDocument/2006/relationships/hyperlink" Target="https://com.roseltorg.ru/" TargetMode="External"/><Relationship Id="rId36" Type="http://schemas.openxmlformats.org/officeDocument/2006/relationships/hyperlink" Target="https://zakupki.gov.ru/223/purchase/public/purchase/info/common-info.html?regNumber=32110104349" TargetMode="External"/><Relationship Id="rId57" Type="http://schemas.openxmlformats.org/officeDocument/2006/relationships/hyperlink" Target="https://lot-online.ru/" TargetMode="External"/><Relationship Id="rId106" Type="http://schemas.openxmlformats.org/officeDocument/2006/relationships/hyperlink" Target="https://www.b2b-energo.ru/market/view.html?id=2669395" TargetMode="External"/><Relationship Id="rId127" Type="http://schemas.openxmlformats.org/officeDocument/2006/relationships/hyperlink" Target="https://utp.sberbank-ast.ru/Transneft/NBT/PurchaseView/41/0/0/768425" TargetMode="External"/><Relationship Id="rId10" Type="http://schemas.openxmlformats.org/officeDocument/2006/relationships/hyperlink" Target="https://www.b2b-energo.ru/market/view.html?id=2583052" TargetMode="External"/><Relationship Id="rId31" Type="http://schemas.openxmlformats.org/officeDocument/2006/relationships/hyperlink" Target="https://zakupki.gov.ru/223/purchase/public/purchase/info/common-info.html?regNumber=32110052914" TargetMode="External"/><Relationship Id="rId52" Type="http://schemas.openxmlformats.org/officeDocument/2006/relationships/hyperlink" Target="https://zakupki.gov.ru/223/purchase/public/purchase/info/common-info.html?regNumber=32110148273" TargetMode="External"/><Relationship Id="rId73" Type="http://schemas.openxmlformats.org/officeDocument/2006/relationships/hyperlink" Target="https://www.b2b-energo.ru/market/view.html?id=2645247" TargetMode="External"/><Relationship Id="rId78" Type="http://schemas.openxmlformats.org/officeDocument/2006/relationships/hyperlink" Target="https://onlinecontract.ru/otp/index.phtml?sid=9c117ea26c984322cfa150d7de0db141c91862b65a9f1a7893ef59d7d90dbd4fd8452bb4459f1a2acaa15d" TargetMode="External"/><Relationship Id="rId94" Type="http://schemas.openxmlformats.org/officeDocument/2006/relationships/hyperlink" Target="https://www.b2b-energo.ru/market/view.html?id=2653452&amp;action=offers" TargetMode="External"/><Relationship Id="rId99" Type="http://schemas.openxmlformats.org/officeDocument/2006/relationships/hyperlink" Target="https://www.b2b-center.ru/market/view.html?id=2665059" TargetMode="External"/><Relationship Id="rId101" Type="http://schemas.openxmlformats.org/officeDocument/2006/relationships/hyperlink" Target="https://onlinecontract.ru/otp/index.phtml?sid=045b0fc10e6058d959ee1c877738b54a515213d53867018305a11c807539b54f400f5ad7276701d15cef18920b66e50d1b5b41e63e7b5ba801aa58920566ec151650188f026153933cb65ed36040c5394a0a4c8b673d09c205965bda237bc81c4a0f4b83" TargetMode="External"/><Relationship Id="rId122" Type="http://schemas.openxmlformats.org/officeDocument/2006/relationships/hyperlink" Target="https://zakupki.gov.ru/223/purchase/public/purchase/info/common-info.html?regNumber=32110433662" TargetMode="External"/><Relationship Id="rId4" Type="http://schemas.openxmlformats.org/officeDocument/2006/relationships/hyperlink" Target="https://223.rts-tender.ru/supplier/auction/Trade/View.aspx?Id=1978408" TargetMode="External"/><Relationship Id="rId9" Type="http://schemas.openxmlformats.org/officeDocument/2006/relationships/hyperlink" Target="https://www.b2b-energo.ru/market/view.html?id=25770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21"/>
  <sheetViews>
    <sheetView tabSelected="1" topLeftCell="A82" workbookViewId="0">
      <selection activeCell="A3" sqref="A3"/>
    </sheetView>
  </sheetViews>
  <sheetFormatPr defaultRowHeight="15"/>
  <cols>
    <col min="1" max="1" width="76.140625" bestFit="1" customWidth="1"/>
    <col min="2" max="2" width="30.28515625" bestFit="1" customWidth="1"/>
    <col min="3" max="3" width="27.85546875" bestFit="1" customWidth="1"/>
    <col min="4" max="4" width="16.85546875" bestFit="1" customWidth="1"/>
    <col min="5" max="5" width="15.85546875" bestFit="1" customWidth="1"/>
    <col min="6" max="6" width="10.42578125" bestFit="1" customWidth="1"/>
    <col min="7" max="7" width="16.85546875" bestFit="1" customWidth="1"/>
  </cols>
  <sheetData>
    <row r="3" spans="1:7">
      <c r="A3" t="s">
        <v>0</v>
      </c>
    </row>
    <row r="5" spans="1:7">
      <c r="A5" t="s">
        <v>1</v>
      </c>
    </row>
    <row r="6" spans="1:7">
      <c r="A6" t="s">
        <v>2</v>
      </c>
      <c r="B6" t="s">
        <v>3</v>
      </c>
      <c r="C6" t="s">
        <v>4</v>
      </c>
      <c r="D6" t="s">
        <v>5</v>
      </c>
      <c r="E6" t="s">
        <v>6</v>
      </c>
      <c r="F6" t="s">
        <v>7</v>
      </c>
      <c r="G6" t="s">
        <v>8</v>
      </c>
    </row>
    <row r="7" spans="1:7">
      <c r="A7" t="s">
        <v>9</v>
      </c>
      <c r="B7" t="s">
        <v>10</v>
      </c>
      <c r="C7" t="s">
        <v>11</v>
      </c>
      <c r="D7">
        <v>4.5149999999999997</v>
      </c>
      <c r="E7">
        <v>145000</v>
      </c>
      <c r="F7">
        <v>0</v>
      </c>
      <c r="G7">
        <v>4.5149999999999997</v>
      </c>
    </row>
    <row r="8" spans="1:7">
      <c r="A8" t="s">
        <v>12</v>
      </c>
      <c r="B8" t="s">
        <v>10</v>
      </c>
      <c r="C8" t="s">
        <v>11</v>
      </c>
      <c r="D8">
        <v>14.956</v>
      </c>
      <c r="E8">
        <v>145000</v>
      </c>
      <c r="F8">
        <v>0</v>
      </c>
      <c r="G8">
        <v>14.956</v>
      </c>
    </row>
    <row r="9" spans="1:7">
      <c r="A9" t="s">
        <v>13</v>
      </c>
      <c r="B9" t="s">
        <v>14</v>
      </c>
      <c r="C9" t="s">
        <v>15</v>
      </c>
      <c r="D9">
        <v>13.065</v>
      </c>
      <c r="E9">
        <v>145000</v>
      </c>
      <c r="F9">
        <v>0</v>
      </c>
      <c r="G9">
        <v>13.065</v>
      </c>
    </row>
    <row r="10" spans="1:7">
      <c r="A10" t="s">
        <v>13</v>
      </c>
      <c r="B10" t="s">
        <v>14</v>
      </c>
      <c r="C10" t="s">
        <v>16</v>
      </c>
      <c r="D10">
        <v>28.108000000000001</v>
      </c>
      <c r="E10">
        <v>145000</v>
      </c>
      <c r="F10">
        <v>0</v>
      </c>
      <c r="G10">
        <v>28.108000000000001</v>
      </c>
    </row>
    <row r="11" spans="1:7">
      <c r="A11" t="s">
        <v>13</v>
      </c>
      <c r="B11" t="s">
        <v>14</v>
      </c>
      <c r="C11" t="s">
        <v>17</v>
      </c>
      <c r="D11">
        <v>10.628</v>
      </c>
      <c r="E11">
        <v>145000</v>
      </c>
      <c r="F11">
        <v>0</v>
      </c>
      <c r="G11">
        <v>10.628</v>
      </c>
    </row>
    <row r="12" spans="1:7">
      <c r="A12" t="s">
        <v>13</v>
      </c>
      <c r="B12" t="s">
        <v>18</v>
      </c>
      <c r="C12" t="s">
        <v>16</v>
      </c>
      <c r="D12">
        <v>20.244</v>
      </c>
      <c r="E12">
        <v>145000</v>
      </c>
      <c r="F12">
        <v>0</v>
      </c>
      <c r="G12">
        <v>20.244</v>
      </c>
    </row>
    <row r="13" spans="1:7">
      <c r="A13" t="s">
        <v>13</v>
      </c>
      <c r="B13" t="s">
        <v>18</v>
      </c>
      <c r="C13" t="s">
        <v>15</v>
      </c>
      <c r="D13">
        <v>23.855</v>
      </c>
      <c r="E13">
        <v>145000</v>
      </c>
      <c r="F13">
        <v>0</v>
      </c>
      <c r="G13">
        <v>23.855</v>
      </c>
    </row>
    <row r="14" spans="1:7">
      <c r="A14" t="s">
        <v>13</v>
      </c>
      <c r="B14" t="s">
        <v>18</v>
      </c>
      <c r="C14" t="s">
        <v>17</v>
      </c>
      <c r="D14">
        <v>1.123</v>
      </c>
      <c r="E14">
        <v>145000</v>
      </c>
      <c r="F14">
        <v>0</v>
      </c>
      <c r="G14">
        <v>1.123</v>
      </c>
    </row>
    <row r="15" spans="1:7">
      <c r="A15" t="s">
        <v>19</v>
      </c>
      <c r="D15">
        <v>116.49400000000001</v>
      </c>
      <c r="F15">
        <v>0</v>
      </c>
      <c r="G15">
        <v>116.49400000000001</v>
      </c>
    </row>
    <row r="17" spans="1:7">
      <c r="A17" t="s">
        <v>20</v>
      </c>
    </row>
    <row r="18" spans="1:7">
      <c r="A18" t="s">
        <v>2</v>
      </c>
      <c r="B18" t="s">
        <v>3</v>
      </c>
      <c r="C18" t="s">
        <v>4</v>
      </c>
      <c r="D18" t="s">
        <v>5</v>
      </c>
      <c r="E18" t="s">
        <v>6</v>
      </c>
      <c r="F18" t="s">
        <v>7</v>
      </c>
      <c r="G18" t="s">
        <v>8</v>
      </c>
    </row>
    <row r="19" spans="1:7">
      <c r="A19" t="s">
        <v>21</v>
      </c>
      <c r="B19" t="s">
        <v>22</v>
      </c>
      <c r="C19" t="s">
        <v>23</v>
      </c>
      <c r="D19">
        <v>1.163</v>
      </c>
      <c r="E19">
        <v>90000</v>
      </c>
      <c r="F19">
        <v>0</v>
      </c>
      <c r="G19">
        <v>1.163</v>
      </c>
    </row>
    <row r="20" spans="1:7">
      <c r="A20" t="s">
        <v>19</v>
      </c>
      <c r="D20">
        <v>1.163</v>
      </c>
      <c r="F20">
        <v>0</v>
      </c>
      <c r="G20">
        <v>1.163</v>
      </c>
    </row>
    <row r="22" spans="1:7">
      <c r="A22" t="s">
        <v>24</v>
      </c>
    </row>
    <row r="23" spans="1:7">
      <c r="A23" t="s">
        <v>2</v>
      </c>
      <c r="B23" t="s">
        <v>3</v>
      </c>
      <c r="C23" t="s">
        <v>4</v>
      </c>
      <c r="D23" t="s">
        <v>5</v>
      </c>
      <c r="E23" t="s">
        <v>6</v>
      </c>
      <c r="F23" t="s">
        <v>7</v>
      </c>
      <c r="G23" t="s">
        <v>8</v>
      </c>
    </row>
    <row r="24" spans="1:7">
      <c r="A24" t="s">
        <v>25</v>
      </c>
      <c r="B24" t="s">
        <v>26</v>
      </c>
      <c r="C24" t="s">
        <v>27</v>
      </c>
      <c r="D24">
        <v>0.11200000000000002</v>
      </c>
      <c r="E24">
        <v>134000</v>
      </c>
      <c r="F24">
        <v>0.218</v>
      </c>
      <c r="G24">
        <v>0.33</v>
      </c>
    </row>
    <row r="25" spans="1:7">
      <c r="A25" t="s">
        <v>28</v>
      </c>
      <c r="B25" t="s">
        <v>26</v>
      </c>
      <c r="C25" t="s">
        <v>27</v>
      </c>
      <c r="D25">
        <v>3.7690000000000001</v>
      </c>
      <c r="E25">
        <v>134000</v>
      </c>
      <c r="F25">
        <v>0</v>
      </c>
      <c r="G25">
        <v>3.7690000000000001</v>
      </c>
    </row>
    <row r="26" spans="1:7">
      <c r="A26" t="s">
        <v>29</v>
      </c>
      <c r="B26" t="s">
        <v>26</v>
      </c>
      <c r="C26" t="s">
        <v>27</v>
      </c>
      <c r="D26">
        <v>39.185000000000002</v>
      </c>
      <c r="E26">
        <v>134000</v>
      </c>
      <c r="F26">
        <v>25</v>
      </c>
      <c r="G26">
        <v>64.185000000000002</v>
      </c>
    </row>
    <row r="27" spans="1:7">
      <c r="A27" t="s">
        <v>30</v>
      </c>
      <c r="B27" t="s">
        <v>26</v>
      </c>
      <c r="C27" t="s">
        <v>27</v>
      </c>
      <c r="D27">
        <v>83.244</v>
      </c>
      <c r="E27">
        <v>134000</v>
      </c>
      <c r="F27">
        <v>0</v>
      </c>
      <c r="G27">
        <v>83.244</v>
      </c>
    </row>
    <row r="28" spans="1:7">
      <c r="A28" t="s">
        <v>31</v>
      </c>
      <c r="B28" t="s">
        <v>26</v>
      </c>
      <c r="C28" t="s">
        <v>27</v>
      </c>
      <c r="D28">
        <v>19.563999999999993</v>
      </c>
      <c r="E28">
        <v>134000</v>
      </c>
      <c r="F28">
        <v>0</v>
      </c>
      <c r="G28">
        <v>19.563999999999993</v>
      </c>
    </row>
    <row r="29" spans="1:7">
      <c r="A29" t="s">
        <v>32</v>
      </c>
      <c r="B29" t="s">
        <v>26</v>
      </c>
      <c r="C29" t="s">
        <v>27</v>
      </c>
      <c r="D29">
        <v>0.27500000000000036</v>
      </c>
      <c r="E29">
        <v>134000</v>
      </c>
      <c r="F29">
        <v>11.763999999999999</v>
      </c>
      <c r="G29">
        <v>12.039</v>
      </c>
    </row>
    <row r="30" spans="1:7">
      <c r="A30" t="s">
        <v>33</v>
      </c>
      <c r="B30" t="s">
        <v>26</v>
      </c>
      <c r="C30" t="s">
        <v>27</v>
      </c>
      <c r="D30">
        <v>8.8699999999999992</v>
      </c>
      <c r="E30">
        <v>134000</v>
      </c>
      <c r="F30">
        <v>1.5</v>
      </c>
      <c r="G30">
        <v>10.37</v>
      </c>
    </row>
    <row r="31" spans="1:7">
      <c r="A31" t="s">
        <v>34</v>
      </c>
      <c r="B31" t="s">
        <v>26</v>
      </c>
      <c r="C31" t="s">
        <v>27</v>
      </c>
      <c r="D31">
        <v>0.33699999999999997</v>
      </c>
      <c r="E31">
        <v>134000</v>
      </c>
      <c r="F31">
        <v>0.36799999999999999</v>
      </c>
      <c r="G31">
        <v>0.70499999999999996</v>
      </c>
    </row>
    <row r="32" spans="1:7">
      <c r="A32" t="s">
        <v>35</v>
      </c>
      <c r="B32" t="s">
        <v>26</v>
      </c>
      <c r="C32" t="s">
        <v>27</v>
      </c>
      <c r="D32">
        <v>23.712999999999997</v>
      </c>
      <c r="E32">
        <v>134000</v>
      </c>
      <c r="F32">
        <v>10.199999999999999</v>
      </c>
      <c r="G32">
        <v>33.912999999999997</v>
      </c>
    </row>
    <row r="33" spans="1:8">
      <c r="A33" t="s">
        <v>36</v>
      </c>
      <c r="B33" t="s">
        <v>26</v>
      </c>
      <c r="C33" t="s">
        <v>27</v>
      </c>
      <c r="D33">
        <v>6.3969999999999994</v>
      </c>
      <c r="E33">
        <v>134000</v>
      </c>
      <c r="F33">
        <v>7.3</v>
      </c>
      <c r="G33">
        <v>13.696999999999999</v>
      </c>
    </row>
    <row r="34" spans="1:8">
      <c r="A34" t="s">
        <v>37</v>
      </c>
      <c r="B34" t="s">
        <v>26</v>
      </c>
      <c r="C34" t="s">
        <v>27</v>
      </c>
      <c r="D34">
        <v>1.5489999999999999</v>
      </c>
      <c r="E34">
        <v>136000</v>
      </c>
      <c r="F34">
        <v>0</v>
      </c>
      <c r="G34">
        <v>1.5489999999999999</v>
      </c>
    </row>
    <row r="35" spans="1:8">
      <c r="A35" t="s">
        <v>38</v>
      </c>
      <c r="B35" t="s">
        <v>26</v>
      </c>
      <c r="C35" t="s">
        <v>27</v>
      </c>
      <c r="D35">
        <v>6.7000000000000171E-2</v>
      </c>
      <c r="E35">
        <v>136000</v>
      </c>
      <c r="F35">
        <v>12.5</v>
      </c>
      <c r="G35">
        <v>12.567</v>
      </c>
    </row>
    <row r="36" spans="1:8">
      <c r="A36" t="s">
        <v>39</v>
      </c>
      <c r="B36" t="s">
        <v>26</v>
      </c>
      <c r="C36" t="s">
        <v>27</v>
      </c>
      <c r="D36">
        <v>110.982</v>
      </c>
      <c r="E36">
        <v>136000</v>
      </c>
      <c r="F36">
        <v>10</v>
      </c>
      <c r="G36">
        <v>120.982</v>
      </c>
    </row>
    <row r="37" spans="1:8">
      <c r="A37" t="s">
        <v>40</v>
      </c>
      <c r="B37" t="s">
        <v>26</v>
      </c>
      <c r="C37" t="s">
        <v>27</v>
      </c>
      <c r="D37">
        <v>-16.918999999999997</v>
      </c>
      <c r="E37">
        <v>136000</v>
      </c>
      <c r="F37">
        <v>55</v>
      </c>
      <c r="G37">
        <v>38.081000000000003</v>
      </c>
    </row>
    <row r="38" spans="1:8">
      <c r="A38" t="s">
        <v>41</v>
      </c>
      <c r="B38" t="s">
        <v>42</v>
      </c>
      <c r="C38" t="s">
        <v>27</v>
      </c>
      <c r="D38">
        <v>6.891</v>
      </c>
      <c r="E38">
        <v>136000</v>
      </c>
      <c r="F38">
        <v>0</v>
      </c>
      <c r="G38">
        <v>6.891</v>
      </c>
    </row>
    <row r="39" spans="1:8">
      <c r="A39" t="s">
        <v>43</v>
      </c>
      <c r="B39" t="s">
        <v>42</v>
      </c>
      <c r="C39" t="s">
        <v>27</v>
      </c>
      <c r="D39">
        <v>2.1639999999999997</v>
      </c>
      <c r="E39">
        <v>136000</v>
      </c>
      <c r="F39">
        <v>1.5</v>
      </c>
      <c r="G39">
        <v>3.6639999999999997</v>
      </c>
    </row>
    <row r="40" spans="1:8">
      <c r="A40" t="s">
        <v>44</v>
      </c>
      <c r="B40" t="s">
        <v>42</v>
      </c>
      <c r="C40" t="s">
        <v>27</v>
      </c>
      <c r="D40">
        <v>0.16000000000000014</v>
      </c>
      <c r="E40">
        <v>136000</v>
      </c>
      <c r="F40">
        <v>24.870999999999999</v>
      </c>
      <c r="G40">
        <v>25.030999999999999</v>
      </c>
    </row>
    <row r="41" spans="1:8">
      <c r="A41" t="s">
        <v>34</v>
      </c>
      <c r="B41" t="s">
        <v>42</v>
      </c>
      <c r="C41" t="s">
        <v>27</v>
      </c>
      <c r="D41">
        <v>0</v>
      </c>
      <c r="E41">
        <v>136000</v>
      </c>
      <c r="F41">
        <v>0</v>
      </c>
      <c r="G41">
        <v>0</v>
      </c>
    </row>
    <row r="42" spans="1:8">
      <c r="A42" t="s">
        <v>45</v>
      </c>
      <c r="B42" t="s">
        <v>42</v>
      </c>
      <c r="C42" t="s">
        <v>27</v>
      </c>
      <c r="D42">
        <v>7.6899999999999977</v>
      </c>
      <c r="E42">
        <v>136000</v>
      </c>
      <c r="F42">
        <v>51</v>
      </c>
      <c r="G42">
        <v>58.69</v>
      </c>
    </row>
    <row r="43" spans="1:8">
      <c r="A43" t="s">
        <v>45</v>
      </c>
      <c r="B43" t="s">
        <v>42</v>
      </c>
      <c r="C43" t="s">
        <v>46</v>
      </c>
      <c r="D43">
        <v>11.858000000000001</v>
      </c>
      <c r="E43">
        <v>136000</v>
      </c>
      <c r="F43">
        <v>4</v>
      </c>
      <c r="G43">
        <v>15.858000000000001</v>
      </c>
    </row>
    <row r="44" spans="1:8">
      <c r="A44" t="s">
        <v>35</v>
      </c>
      <c r="B44" t="s">
        <v>42</v>
      </c>
      <c r="C44" t="s">
        <v>27</v>
      </c>
      <c r="D44">
        <v>1.601</v>
      </c>
      <c r="E44">
        <v>136000</v>
      </c>
      <c r="F44">
        <v>0</v>
      </c>
      <c r="G44">
        <v>1.601</v>
      </c>
    </row>
    <row r="45" spans="1:8">
      <c r="A45" t="s">
        <v>36</v>
      </c>
      <c r="B45" t="s">
        <v>42</v>
      </c>
      <c r="C45" t="s">
        <v>27</v>
      </c>
      <c r="D45">
        <v>-13.89700000000002</v>
      </c>
      <c r="E45">
        <v>136000</v>
      </c>
      <c r="F45">
        <v>160.37100000000001</v>
      </c>
      <c r="G45">
        <v>146.47399999999999</v>
      </c>
    </row>
    <row r="46" spans="1:8">
      <c r="A46" t="s">
        <v>47</v>
      </c>
      <c r="B46" t="s">
        <v>42</v>
      </c>
      <c r="C46" t="s">
        <v>27</v>
      </c>
      <c r="D46">
        <v>10.106999999999999</v>
      </c>
      <c r="E46">
        <v>136000</v>
      </c>
      <c r="F46">
        <v>0</v>
      </c>
      <c r="G46">
        <v>10.106999999999999</v>
      </c>
    </row>
    <row r="47" spans="1:8">
      <c r="A47" t="s">
        <v>48</v>
      </c>
      <c r="B47" t="s">
        <v>42</v>
      </c>
      <c r="C47" t="s">
        <v>27</v>
      </c>
      <c r="D47">
        <v>0.755</v>
      </c>
      <c r="E47">
        <v>138000</v>
      </c>
      <c r="F47">
        <v>0</v>
      </c>
      <c r="G47">
        <v>0.755</v>
      </c>
      <c r="H47" t="s">
        <v>49</v>
      </c>
    </row>
    <row r="48" spans="1:8">
      <c r="A48" t="s">
        <v>19</v>
      </c>
      <c r="D48">
        <v>308.47399999999993</v>
      </c>
      <c r="F48">
        <v>375.59199999999998</v>
      </c>
      <c r="G48">
        <v>684.06599999999992</v>
      </c>
    </row>
    <row r="51" spans="1:11">
      <c r="A51" t="s">
        <v>50</v>
      </c>
    </row>
    <row r="52" spans="1:11">
      <c r="A52" t="s">
        <v>2</v>
      </c>
    </row>
    <row r="53" spans="1:11">
      <c r="A53" t="s">
        <v>51</v>
      </c>
      <c r="B53" t="s">
        <v>42</v>
      </c>
      <c r="C53" t="s">
        <v>52</v>
      </c>
      <c r="D53">
        <v>0</v>
      </c>
      <c r="E53">
        <v>165000</v>
      </c>
      <c r="F53">
        <v>1.1559999999999999</v>
      </c>
      <c r="G53">
        <v>1.1559999999999999</v>
      </c>
    </row>
    <row r="54" spans="1:11">
      <c r="A54" t="s">
        <v>53</v>
      </c>
      <c r="B54" t="s">
        <v>42</v>
      </c>
      <c r="C54" t="s">
        <v>52</v>
      </c>
      <c r="D54">
        <v>0</v>
      </c>
      <c r="E54">
        <v>165000</v>
      </c>
      <c r="F54">
        <v>0.60599999999999998</v>
      </c>
      <c r="G54">
        <v>0.60599999999999998</v>
      </c>
    </row>
    <row r="55" spans="1:11">
      <c r="A55" t="s">
        <v>54</v>
      </c>
      <c r="B55" t="s">
        <v>42</v>
      </c>
      <c r="C55" t="s">
        <v>52</v>
      </c>
      <c r="D55">
        <v>1.962</v>
      </c>
      <c r="E55">
        <v>155000</v>
      </c>
      <c r="F55">
        <v>0</v>
      </c>
      <c r="G55">
        <v>1.962</v>
      </c>
    </row>
    <row r="56" spans="1:11">
      <c r="A56" t="s">
        <v>19</v>
      </c>
      <c r="D56">
        <v>2.5680000000000001</v>
      </c>
      <c r="G56">
        <v>2.5680000000000001</v>
      </c>
    </row>
    <row r="58" spans="1:11">
      <c r="A58" t="s">
        <v>55</v>
      </c>
    </row>
    <row r="59" spans="1:11">
      <c r="A59" t="s">
        <v>2</v>
      </c>
      <c r="B59" t="s">
        <v>3</v>
      </c>
      <c r="C59" t="s">
        <v>4</v>
      </c>
      <c r="D59" t="s">
        <v>5</v>
      </c>
      <c r="E59" t="s">
        <v>6</v>
      </c>
      <c r="F59" t="s">
        <v>7</v>
      </c>
      <c r="G59" t="s">
        <v>8</v>
      </c>
    </row>
    <row r="60" spans="1:11">
      <c r="A60" t="s">
        <v>56</v>
      </c>
      <c r="B60" t="s">
        <v>26</v>
      </c>
      <c r="C60" t="s">
        <v>57</v>
      </c>
      <c r="D60">
        <v>5.4569999999999999</v>
      </c>
      <c r="E60">
        <v>195000</v>
      </c>
      <c r="F60">
        <v>0.17599999999999999</v>
      </c>
      <c r="G60">
        <v>5.633</v>
      </c>
    </row>
    <row r="61" spans="1:11">
      <c r="A61" t="s">
        <v>58</v>
      </c>
      <c r="B61" t="s">
        <v>59</v>
      </c>
      <c r="C61" t="s">
        <v>57</v>
      </c>
      <c r="D61">
        <v>55.162000000000006</v>
      </c>
      <c r="E61">
        <v>195000</v>
      </c>
      <c r="F61">
        <v>41</v>
      </c>
      <c r="G61">
        <v>96.162000000000006</v>
      </c>
    </row>
    <row r="62" spans="1:11">
      <c r="A62" t="s">
        <v>19</v>
      </c>
      <c r="D62">
        <v>96.162000000000006</v>
      </c>
      <c r="G62">
        <v>96.162000000000006</v>
      </c>
    </row>
    <row r="64" spans="1:11">
      <c r="A64" t="s">
        <v>60</v>
      </c>
      <c r="K64" t="s">
        <v>61</v>
      </c>
    </row>
    <row r="65" spans="1:7">
      <c r="A65" t="s">
        <v>2</v>
      </c>
      <c r="B65" t="s">
        <v>3</v>
      </c>
      <c r="C65" t="s">
        <v>4</v>
      </c>
      <c r="D65" t="s">
        <v>5</v>
      </c>
      <c r="E65" t="s">
        <v>6</v>
      </c>
      <c r="F65" t="s">
        <v>7</v>
      </c>
      <c r="G65" t="s">
        <v>8</v>
      </c>
    </row>
    <row r="66" spans="1:7">
      <c r="A66" t="s">
        <v>28</v>
      </c>
      <c r="B66" t="s">
        <v>62</v>
      </c>
      <c r="C66" t="s">
        <v>63</v>
      </c>
      <c r="D66">
        <v>2.4079999999999999</v>
      </c>
      <c r="E66">
        <v>160000</v>
      </c>
      <c r="F66">
        <v>0</v>
      </c>
      <c r="G66">
        <v>2.4079999999999999</v>
      </c>
    </row>
    <row r="67" spans="1:7">
      <c r="A67" t="s">
        <v>32</v>
      </c>
      <c r="B67" t="s">
        <v>62</v>
      </c>
      <c r="C67" t="s">
        <v>64</v>
      </c>
      <c r="D67">
        <v>40.917000000000002</v>
      </c>
      <c r="E67">
        <v>160000</v>
      </c>
      <c r="F67">
        <v>0</v>
      </c>
      <c r="G67">
        <v>40.917000000000002</v>
      </c>
    </row>
    <row r="68" spans="1:7">
      <c r="A68" t="s">
        <v>65</v>
      </c>
      <c r="B68" t="s">
        <v>62</v>
      </c>
      <c r="C68" t="s">
        <v>63</v>
      </c>
      <c r="D68">
        <v>19.561</v>
      </c>
      <c r="E68">
        <v>160000</v>
      </c>
      <c r="F68">
        <v>0</v>
      </c>
      <c r="G68">
        <v>19.561</v>
      </c>
    </row>
    <row r="69" spans="1:7">
      <c r="A69" t="s">
        <v>19</v>
      </c>
      <c r="D69">
        <v>62.886000000000003</v>
      </c>
      <c r="G69">
        <v>62.886000000000003</v>
      </c>
    </row>
    <row r="71" spans="1:7">
      <c r="A71" t="s">
        <v>66</v>
      </c>
    </row>
    <row r="72" spans="1:7">
      <c r="A72" t="s">
        <v>2</v>
      </c>
      <c r="B72" t="s">
        <v>3</v>
      </c>
      <c r="C72" t="s">
        <v>4</v>
      </c>
      <c r="D72" t="s">
        <v>5</v>
      </c>
      <c r="E72" t="s">
        <v>6</v>
      </c>
      <c r="F72" t="s">
        <v>7</v>
      </c>
      <c r="G72" t="s">
        <v>8</v>
      </c>
    </row>
    <row r="73" spans="1:7">
      <c r="A73" t="s">
        <v>67</v>
      </c>
      <c r="B73" t="s">
        <v>59</v>
      </c>
      <c r="C73" t="s">
        <v>68</v>
      </c>
      <c r="D73">
        <v>1.1930000000000001</v>
      </c>
      <c r="E73">
        <v>95000</v>
      </c>
      <c r="F73">
        <v>0</v>
      </c>
      <c r="G73">
        <v>1.1930000000000001</v>
      </c>
    </row>
    <row r="74" spans="1:7">
      <c r="A74" t="s">
        <v>69</v>
      </c>
      <c r="B74" t="s">
        <v>59</v>
      </c>
      <c r="C74" t="s">
        <v>68</v>
      </c>
      <c r="D74">
        <v>1.71</v>
      </c>
      <c r="E74">
        <v>95000</v>
      </c>
      <c r="F74">
        <v>0</v>
      </c>
      <c r="G74">
        <v>1.71</v>
      </c>
    </row>
    <row r="75" spans="1:7">
      <c r="A75" t="s">
        <v>70</v>
      </c>
      <c r="B75" t="s">
        <v>59</v>
      </c>
      <c r="C75" t="s">
        <v>68</v>
      </c>
      <c r="D75">
        <v>0.61599999999999999</v>
      </c>
      <c r="E75">
        <v>95000</v>
      </c>
      <c r="F75">
        <v>0</v>
      </c>
      <c r="G75">
        <v>0.61599999999999999</v>
      </c>
    </row>
    <row r="76" spans="1:7">
      <c r="A76" t="s">
        <v>71</v>
      </c>
      <c r="B76" t="s">
        <v>59</v>
      </c>
      <c r="C76" t="s">
        <v>72</v>
      </c>
      <c r="D76">
        <v>1.5129999999999999</v>
      </c>
      <c r="E76">
        <v>95000</v>
      </c>
      <c r="F76">
        <v>0</v>
      </c>
      <c r="G76">
        <v>1.5129999999999999</v>
      </c>
    </row>
    <row r="77" spans="1:7">
      <c r="A77" t="s">
        <v>71</v>
      </c>
      <c r="B77" t="s">
        <v>59</v>
      </c>
      <c r="C77" t="s">
        <v>73</v>
      </c>
      <c r="D77">
        <v>-6.4319999999999995</v>
      </c>
      <c r="E77">
        <v>95000</v>
      </c>
      <c r="F77">
        <v>11.35</v>
      </c>
      <c r="G77">
        <v>4.9180000000000001</v>
      </c>
    </row>
    <row r="78" spans="1:7">
      <c r="A78" t="s">
        <v>74</v>
      </c>
      <c r="B78" t="s">
        <v>59</v>
      </c>
      <c r="C78" t="s">
        <v>72</v>
      </c>
      <c r="D78">
        <v>0.53200000000000003</v>
      </c>
      <c r="E78">
        <v>95000</v>
      </c>
      <c r="F78">
        <v>0</v>
      </c>
      <c r="G78">
        <v>0.53200000000000003</v>
      </c>
    </row>
    <row r="79" spans="1:7">
      <c r="A79" t="s">
        <v>75</v>
      </c>
      <c r="B79" t="s">
        <v>59</v>
      </c>
      <c r="C79" t="s">
        <v>72</v>
      </c>
      <c r="D79">
        <v>13.018000000000001</v>
      </c>
      <c r="E79">
        <v>97000</v>
      </c>
      <c r="F79">
        <v>0</v>
      </c>
      <c r="G79">
        <v>13.018000000000001</v>
      </c>
    </row>
    <row r="80" spans="1:7">
      <c r="A80" t="s">
        <v>76</v>
      </c>
      <c r="B80" t="s">
        <v>59</v>
      </c>
      <c r="C80" t="s">
        <v>77</v>
      </c>
      <c r="D80">
        <v>4.91</v>
      </c>
      <c r="E80">
        <v>80000</v>
      </c>
      <c r="F80">
        <v>0</v>
      </c>
      <c r="G80">
        <v>4.91</v>
      </c>
    </row>
    <row r="81" spans="1:8">
      <c r="A81" t="s">
        <v>78</v>
      </c>
      <c r="B81" t="s">
        <v>79</v>
      </c>
      <c r="C81" t="s">
        <v>72</v>
      </c>
      <c r="D81">
        <v>1.2350000000000001</v>
      </c>
      <c r="E81">
        <v>135000</v>
      </c>
      <c r="F81">
        <v>0</v>
      </c>
      <c r="G81">
        <v>1.2350000000000001</v>
      </c>
    </row>
    <row r="82" spans="1:8">
      <c r="A82" t="s">
        <v>80</v>
      </c>
      <c r="B82" t="s">
        <v>79</v>
      </c>
      <c r="C82" t="s">
        <v>81</v>
      </c>
      <c r="D82">
        <v>39.685000000000002</v>
      </c>
      <c r="E82">
        <v>110000</v>
      </c>
      <c r="F82">
        <v>8.3000000000000007</v>
      </c>
      <c r="G82">
        <v>47.984999999999999</v>
      </c>
      <c r="H82" t="s">
        <v>82</v>
      </c>
    </row>
    <row r="83" spans="1:8">
      <c r="D83">
        <v>77.63</v>
      </c>
      <c r="G83">
        <v>77.63</v>
      </c>
    </row>
    <row r="84" spans="1:8">
      <c r="A84" t="s">
        <v>19</v>
      </c>
    </row>
    <row r="85" spans="1:8">
      <c r="A85" t="s">
        <v>83</v>
      </c>
    </row>
    <row r="86" spans="1:8">
      <c r="A86" t="s">
        <v>84</v>
      </c>
      <c r="B86" t="s">
        <v>85</v>
      </c>
      <c r="C86" t="s">
        <v>86</v>
      </c>
      <c r="D86">
        <v>1.377</v>
      </c>
      <c r="E86">
        <v>135000</v>
      </c>
      <c r="F86">
        <v>0</v>
      </c>
      <c r="G86">
        <v>1.377</v>
      </c>
    </row>
    <row r="88" spans="1:8">
      <c r="A88" t="s">
        <v>87</v>
      </c>
    </row>
    <row r="89" spans="1:8">
      <c r="A89" t="s">
        <v>2</v>
      </c>
      <c r="B89" t="s">
        <v>3</v>
      </c>
      <c r="C89" t="s">
        <v>4</v>
      </c>
      <c r="D89" t="s">
        <v>5</v>
      </c>
      <c r="E89" t="s">
        <v>6</v>
      </c>
      <c r="F89" t="s">
        <v>7</v>
      </c>
      <c r="G89" t="s">
        <v>8</v>
      </c>
    </row>
    <row r="90" spans="1:8">
      <c r="A90" t="s">
        <v>88</v>
      </c>
      <c r="B90" t="s">
        <v>89</v>
      </c>
      <c r="C90" t="s">
        <v>90</v>
      </c>
      <c r="D90">
        <v>1E-3</v>
      </c>
      <c r="E90">
        <v>1400000</v>
      </c>
      <c r="F90">
        <v>0</v>
      </c>
      <c r="G90">
        <v>1E-3</v>
      </c>
    </row>
    <row r="91" spans="1:8">
      <c r="A91" t="s">
        <v>91</v>
      </c>
      <c r="B91" t="s">
        <v>89</v>
      </c>
      <c r="C91" t="s">
        <v>90</v>
      </c>
      <c r="D91">
        <v>1E-3</v>
      </c>
      <c r="E91">
        <v>800000</v>
      </c>
      <c r="F91">
        <v>0</v>
      </c>
      <c r="G91">
        <v>1E-3</v>
      </c>
    </row>
    <row r="92" spans="1:8">
      <c r="A92" t="s">
        <v>92</v>
      </c>
      <c r="B92" t="s">
        <v>89</v>
      </c>
      <c r="C92" t="s">
        <v>90</v>
      </c>
      <c r="D92">
        <v>0</v>
      </c>
      <c r="E92">
        <v>600000</v>
      </c>
      <c r="F92">
        <v>0</v>
      </c>
      <c r="G92">
        <v>0</v>
      </c>
    </row>
    <row r="93" spans="1:8">
      <c r="A93" t="s">
        <v>93</v>
      </c>
      <c r="B93" t="s">
        <v>89</v>
      </c>
      <c r="C93" t="s">
        <v>90</v>
      </c>
      <c r="D93">
        <v>4.4999999999999998E-2</v>
      </c>
      <c r="E93">
        <v>900000</v>
      </c>
      <c r="F93">
        <v>0</v>
      </c>
      <c r="G93">
        <v>4.4999999999999998E-2</v>
      </c>
    </row>
    <row r="94" spans="1:8">
      <c r="A94" t="s">
        <v>94</v>
      </c>
      <c r="B94" t="s">
        <v>26</v>
      </c>
      <c r="C94" t="s">
        <v>95</v>
      </c>
      <c r="D94">
        <v>2.7E-2</v>
      </c>
      <c r="E94">
        <v>130000</v>
      </c>
      <c r="F94">
        <v>0</v>
      </c>
      <c r="G94">
        <v>2.7E-2</v>
      </c>
    </row>
    <row r="95" spans="1:8">
      <c r="A95" t="s">
        <v>96</v>
      </c>
      <c r="B95" t="s">
        <v>89</v>
      </c>
      <c r="C95" t="s">
        <v>90</v>
      </c>
      <c r="D95">
        <v>4.5999999999999999E-2</v>
      </c>
      <c r="E95">
        <v>600000</v>
      </c>
      <c r="F95">
        <v>0</v>
      </c>
      <c r="G95">
        <v>4.5999999999999999E-2</v>
      </c>
    </row>
    <row r="96" spans="1:8">
      <c r="A96" t="s">
        <v>97</v>
      </c>
      <c r="B96" t="s">
        <v>26</v>
      </c>
      <c r="C96" t="s">
        <v>27</v>
      </c>
      <c r="D96">
        <v>0</v>
      </c>
      <c r="E96">
        <v>90000</v>
      </c>
      <c r="F96">
        <v>0</v>
      </c>
      <c r="G96">
        <v>0.157</v>
      </c>
    </row>
    <row r="97" spans="1:7">
      <c r="A97" t="s">
        <v>98</v>
      </c>
      <c r="B97" t="s">
        <v>26</v>
      </c>
      <c r="C97" t="s">
        <v>27</v>
      </c>
      <c r="D97">
        <v>0</v>
      </c>
      <c r="E97">
        <v>90000</v>
      </c>
      <c r="F97">
        <v>0</v>
      </c>
      <c r="G97">
        <v>0.27600000000000002</v>
      </c>
    </row>
    <row r="98" spans="1:7">
      <c r="A98" t="s">
        <v>19</v>
      </c>
      <c r="D98">
        <v>0.12</v>
      </c>
      <c r="F98">
        <v>0</v>
      </c>
      <c r="G98">
        <v>0.55300000000000005</v>
      </c>
    </row>
    <row r="100" spans="1:7">
      <c r="A100" t="s">
        <v>99</v>
      </c>
    </row>
    <row r="101" spans="1:7">
      <c r="A101" t="s">
        <v>2</v>
      </c>
      <c r="B101" t="s">
        <v>100</v>
      </c>
      <c r="C101" t="s">
        <v>101</v>
      </c>
      <c r="D101" t="s">
        <v>5</v>
      </c>
      <c r="E101" t="s">
        <v>6</v>
      </c>
      <c r="F101" t="s">
        <v>7</v>
      </c>
      <c r="G101" t="s">
        <v>8</v>
      </c>
    </row>
    <row r="102" spans="1:7">
      <c r="A102" t="s">
        <v>102</v>
      </c>
      <c r="B102" t="s">
        <v>103</v>
      </c>
      <c r="C102" t="s">
        <v>104</v>
      </c>
      <c r="D102">
        <v>0.16500000000000001</v>
      </c>
      <c r="E102">
        <v>85000</v>
      </c>
      <c r="F102">
        <v>0</v>
      </c>
      <c r="G102">
        <v>0.16500000000000001</v>
      </c>
    </row>
    <row r="103" spans="1:7">
      <c r="A103" t="s">
        <v>105</v>
      </c>
      <c r="B103" t="s">
        <v>106</v>
      </c>
      <c r="C103" t="s">
        <v>104</v>
      </c>
      <c r="D103">
        <v>4.2140000000000004</v>
      </c>
      <c r="E103">
        <v>85000</v>
      </c>
      <c r="F103">
        <v>0</v>
      </c>
      <c r="G103">
        <v>4.2140000000000004</v>
      </c>
    </row>
    <row r="104" spans="1:7">
      <c r="A104" t="s">
        <v>107</v>
      </c>
      <c r="B104" t="s">
        <v>108</v>
      </c>
      <c r="C104" t="s">
        <v>104</v>
      </c>
      <c r="D104" t="s">
        <v>109</v>
      </c>
      <c r="E104">
        <v>85000</v>
      </c>
      <c r="F104">
        <v>0</v>
      </c>
      <c r="G104" t="s">
        <v>109</v>
      </c>
    </row>
    <row r="105" spans="1:7">
      <c r="A105" t="s">
        <v>110</v>
      </c>
      <c r="B105" t="s">
        <v>108</v>
      </c>
      <c r="C105" t="s">
        <v>104</v>
      </c>
      <c r="D105">
        <v>0.4</v>
      </c>
      <c r="E105">
        <v>85000</v>
      </c>
      <c r="F105">
        <v>0</v>
      </c>
      <c r="G105">
        <v>0.4</v>
      </c>
    </row>
    <row r="106" spans="1:7">
      <c r="A106" t="s">
        <v>111</v>
      </c>
      <c r="B106" t="s">
        <v>112</v>
      </c>
      <c r="C106" t="s">
        <v>104</v>
      </c>
      <c r="D106">
        <v>0</v>
      </c>
      <c r="E106">
        <v>85000</v>
      </c>
      <c r="F106">
        <v>0.75</v>
      </c>
      <c r="G106">
        <v>0.75</v>
      </c>
    </row>
    <row r="107" spans="1:7">
      <c r="A107" t="s">
        <v>113</v>
      </c>
      <c r="B107" t="s">
        <v>108</v>
      </c>
      <c r="C107" t="s">
        <v>104</v>
      </c>
      <c r="D107" t="s">
        <v>114</v>
      </c>
      <c r="E107">
        <v>85000</v>
      </c>
      <c r="F107">
        <v>0</v>
      </c>
      <c r="G107" t="s">
        <v>114</v>
      </c>
    </row>
    <row r="108" spans="1:7">
      <c r="A108" t="s">
        <v>115</v>
      </c>
      <c r="B108" t="s">
        <v>116</v>
      </c>
      <c r="C108" t="s">
        <v>104</v>
      </c>
      <c r="D108">
        <v>0.80800000000000005</v>
      </c>
      <c r="E108">
        <v>85000</v>
      </c>
      <c r="F108">
        <v>0</v>
      </c>
      <c r="G108">
        <v>0.80800000000000005</v>
      </c>
    </row>
    <row r="109" spans="1:7">
      <c r="A109" t="s">
        <v>117</v>
      </c>
      <c r="B109" t="s">
        <v>116</v>
      </c>
      <c r="C109" t="s">
        <v>104</v>
      </c>
      <c r="D109">
        <v>0.88</v>
      </c>
      <c r="E109">
        <v>85000</v>
      </c>
      <c r="F109">
        <v>0</v>
      </c>
      <c r="G109">
        <v>0.88</v>
      </c>
    </row>
    <row r="110" spans="1:7">
      <c r="A110" t="s">
        <v>117</v>
      </c>
      <c r="B110" t="s">
        <v>116</v>
      </c>
      <c r="C110" t="s">
        <v>104</v>
      </c>
      <c r="D110">
        <v>1.776</v>
      </c>
      <c r="E110">
        <v>85000</v>
      </c>
      <c r="F110">
        <v>0</v>
      </c>
      <c r="G110">
        <v>1.776</v>
      </c>
    </row>
    <row r="111" spans="1:7">
      <c r="A111" t="s">
        <v>118</v>
      </c>
      <c r="B111">
        <v>20</v>
      </c>
      <c r="C111" t="s">
        <v>104</v>
      </c>
      <c r="D111">
        <v>1</v>
      </c>
      <c r="E111">
        <v>85000</v>
      </c>
      <c r="F111">
        <v>0</v>
      </c>
      <c r="G111">
        <v>1</v>
      </c>
    </row>
    <row r="112" spans="1:7">
      <c r="A112" t="s">
        <v>119</v>
      </c>
      <c r="B112">
        <v>20</v>
      </c>
      <c r="C112" t="s">
        <v>104</v>
      </c>
      <c r="D112">
        <v>1.1499999999999999</v>
      </c>
      <c r="E112">
        <v>85000</v>
      </c>
      <c r="F112">
        <v>0</v>
      </c>
      <c r="G112">
        <v>1.1499999999999999</v>
      </c>
    </row>
    <row r="113" spans="1:7">
      <c r="A113" t="s">
        <v>19</v>
      </c>
      <c r="D113">
        <v>10.393000000000001</v>
      </c>
      <c r="F113">
        <v>0</v>
      </c>
      <c r="G113">
        <v>11.143000000000001</v>
      </c>
    </row>
    <row r="115" spans="1:7">
      <c r="A115" t="s">
        <v>120</v>
      </c>
      <c r="G115">
        <v>1052.6650000000002</v>
      </c>
    </row>
    <row r="116" spans="1:7">
      <c r="A116" t="s">
        <v>121</v>
      </c>
    </row>
    <row r="118" spans="1:7">
      <c r="A118" t="s">
        <v>122</v>
      </c>
    </row>
    <row r="119" spans="1:7">
      <c r="A119" t="s">
        <v>123</v>
      </c>
    </row>
    <row r="120" spans="1:7">
      <c r="A120" t="s">
        <v>124</v>
      </c>
    </row>
    <row r="121" spans="1:7">
      <c r="A121"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000"/>
  <sheetViews>
    <sheetView workbookViewId="0"/>
  </sheetViews>
  <sheetFormatPr defaultColWidth="14.42578125" defaultRowHeight="15" customHeight="1"/>
  <cols>
    <col min="1" max="1" width="14.42578125" customWidth="1"/>
    <col min="2" max="2" width="22.5703125" customWidth="1"/>
    <col min="3" max="6" width="14.42578125" customWidth="1"/>
    <col min="10" max="10" width="33.5703125" customWidth="1"/>
    <col min="11" max="11" width="28" customWidth="1"/>
    <col min="12" max="12" width="39.7109375" customWidth="1"/>
    <col min="13" max="13" width="32.140625" customWidth="1"/>
    <col min="14" max="14" width="27.5703125" customWidth="1"/>
    <col min="15" max="15" width="32.140625" customWidth="1"/>
  </cols>
  <sheetData>
    <row r="1" spans="1:20">
      <c r="A1" s="48"/>
      <c r="B1" s="48"/>
      <c r="C1" s="48"/>
      <c r="D1" s="48"/>
      <c r="E1" s="48"/>
      <c r="F1" s="48"/>
      <c r="G1" s="48"/>
      <c r="H1" s="48"/>
      <c r="I1" s="48"/>
      <c r="J1" s="48"/>
      <c r="K1" s="48"/>
      <c r="L1" s="48"/>
      <c r="M1" s="48"/>
      <c r="N1" s="48"/>
      <c r="O1" s="48"/>
      <c r="P1" s="48"/>
      <c r="Q1" s="48"/>
      <c r="R1" s="48"/>
      <c r="S1" s="48"/>
      <c r="T1" s="49"/>
    </row>
    <row r="2" spans="1:20">
      <c r="A2" s="50" t="s">
        <v>193</v>
      </c>
      <c r="B2" s="51" t="s">
        <v>194</v>
      </c>
      <c r="C2" s="48"/>
      <c r="D2" s="48"/>
      <c r="E2" s="48"/>
      <c r="F2" s="48"/>
      <c r="G2" s="48"/>
      <c r="H2" s="48"/>
      <c r="I2" s="52" t="s">
        <v>194</v>
      </c>
      <c r="J2" s="53" t="s">
        <v>195</v>
      </c>
      <c r="K2" s="54" t="s">
        <v>196</v>
      </c>
      <c r="L2" s="55" t="s">
        <v>197</v>
      </c>
      <c r="M2" s="48"/>
      <c r="N2" s="48"/>
      <c r="O2" s="48"/>
      <c r="P2" s="48"/>
      <c r="Q2" s="48"/>
      <c r="R2" s="48"/>
      <c r="S2" s="48"/>
      <c r="T2" s="49"/>
    </row>
    <row r="3" spans="1:20">
      <c r="A3" s="48"/>
      <c r="B3" s="48"/>
      <c r="C3" s="48"/>
      <c r="D3" s="48"/>
      <c r="E3" s="48"/>
      <c r="F3" s="48"/>
      <c r="G3" s="48"/>
      <c r="H3" s="48"/>
      <c r="I3" s="56" t="s">
        <v>194</v>
      </c>
      <c r="J3" s="57" t="s">
        <v>198</v>
      </c>
      <c r="K3" s="58"/>
      <c r="L3" s="59"/>
      <c r="M3" s="48"/>
      <c r="N3" s="48"/>
      <c r="O3" s="48"/>
      <c r="P3" s="48"/>
      <c r="Q3" s="48"/>
      <c r="R3" s="48"/>
      <c r="S3" s="48"/>
      <c r="T3" s="49"/>
    </row>
    <row r="4" spans="1:20">
      <c r="A4" s="48"/>
      <c r="B4" s="48"/>
      <c r="C4" s="48"/>
      <c r="D4" s="48"/>
      <c r="E4" s="48"/>
      <c r="F4" s="48"/>
      <c r="G4" s="48"/>
      <c r="H4" s="48"/>
      <c r="I4" s="48"/>
      <c r="J4" s="48"/>
      <c r="K4" s="48"/>
      <c r="L4" s="48"/>
      <c r="M4" s="48"/>
      <c r="N4" s="48"/>
      <c r="O4" s="48"/>
      <c r="P4" s="48"/>
      <c r="Q4" s="48"/>
      <c r="R4" s="48"/>
      <c r="S4" s="48"/>
      <c r="T4" s="49"/>
    </row>
    <row r="5" spans="1:20">
      <c r="A5" s="60" t="s">
        <v>199</v>
      </c>
      <c r="B5" s="61" t="s">
        <v>200</v>
      </c>
      <c r="C5" s="62" t="s">
        <v>200</v>
      </c>
      <c r="D5" s="63" t="s">
        <v>201</v>
      </c>
      <c r="E5" s="63" t="s">
        <v>202</v>
      </c>
      <c r="F5" s="63" t="s">
        <v>203</v>
      </c>
      <c r="G5" s="63" t="s">
        <v>204</v>
      </c>
      <c r="H5" s="63" t="s">
        <v>205</v>
      </c>
      <c r="I5" s="63" t="s">
        <v>206</v>
      </c>
      <c r="J5" s="64" t="s">
        <v>207</v>
      </c>
      <c r="K5" s="63" t="s">
        <v>208</v>
      </c>
      <c r="L5" s="65" t="s">
        <v>209</v>
      </c>
      <c r="M5" s="66" t="s">
        <v>210</v>
      </c>
      <c r="N5" s="66" t="s">
        <v>211</v>
      </c>
      <c r="O5" s="67" t="s">
        <v>212</v>
      </c>
      <c r="P5" s="68" t="s">
        <v>213</v>
      </c>
      <c r="Q5" s="69" t="s">
        <v>214</v>
      </c>
      <c r="R5" s="69" t="s">
        <v>126</v>
      </c>
      <c r="S5" s="69" t="s">
        <v>130</v>
      </c>
      <c r="T5" s="70" t="s">
        <v>215</v>
      </c>
    </row>
    <row r="6" spans="1:20">
      <c r="A6" s="71">
        <v>31907608046</v>
      </c>
      <c r="B6" s="72" t="s">
        <v>216</v>
      </c>
      <c r="C6" s="72" t="s">
        <v>217</v>
      </c>
      <c r="D6" s="71" t="s">
        <v>218</v>
      </c>
      <c r="E6" s="71">
        <v>0</v>
      </c>
      <c r="F6" s="71">
        <v>36000</v>
      </c>
      <c r="G6" s="73">
        <v>43538.375</v>
      </c>
      <c r="H6" s="73">
        <v>43538.708333333336</v>
      </c>
      <c r="I6" s="74" t="s">
        <v>219</v>
      </c>
      <c r="J6" s="72"/>
      <c r="K6" s="75" t="s">
        <v>220</v>
      </c>
      <c r="L6" s="72" t="s">
        <v>221</v>
      </c>
      <c r="M6" s="71" t="s">
        <v>222</v>
      </c>
      <c r="N6" s="72" t="s">
        <v>223</v>
      </c>
      <c r="O6" s="72"/>
      <c r="P6" s="74" t="s">
        <v>224</v>
      </c>
      <c r="Q6" s="72"/>
      <c r="R6" s="72"/>
      <c r="S6" s="76" t="s">
        <v>130</v>
      </c>
      <c r="T6" s="77">
        <v>44328</v>
      </c>
    </row>
    <row r="7" spans="1:20">
      <c r="A7" s="78">
        <v>31907624576</v>
      </c>
      <c r="B7" s="79" t="s">
        <v>225</v>
      </c>
      <c r="C7" s="79" t="s">
        <v>226</v>
      </c>
      <c r="D7" s="80" t="s">
        <v>227</v>
      </c>
      <c r="E7" s="80">
        <v>0</v>
      </c>
      <c r="F7" s="80">
        <v>0</v>
      </c>
      <c r="G7" s="81">
        <v>43544.625</v>
      </c>
      <c r="H7" s="81">
        <v>43546.291666666664</v>
      </c>
      <c r="I7" s="82" t="s">
        <v>219</v>
      </c>
      <c r="J7" s="79"/>
      <c r="K7" s="83" t="s">
        <v>220</v>
      </c>
      <c r="L7" s="79" t="s">
        <v>228</v>
      </c>
      <c r="M7" s="80" t="s">
        <v>229</v>
      </c>
      <c r="N7" s="84" t="s">
        <v>223</v>
      </c>
      <c r="O7" s="79"/>
      <c r="P7" s="82" t="s">
        <v>230</v>
      </c>
      <c r="Q7" s="79" t="s">
        <v>231</v>
      </c>
      <c r="R7" s="79" t="s">
        <v>232</v>
      </c>
      <c r="S7" s="76" t="s">
        <v>130</v>
      </c>
      <c r="T7" s="77">
        <v>44329</v>
      </c>
    </row>
    <row r="8" spans="1:20">
      <c r="A8" s="52">
        <v>31907630005</v>
      </c>
      <c r="B8" s="85" t="s">
        <v>233</v>
      </c>
      <c r="C8" s="85" t="s">
        <v>234</v>
      </c>
      <c r="D8" s="52" t="s">
        <v>235</v>
      </c>
      <c r="E8" s="52">
        <v>0</v>
      </c>
      <c r="F8" s="52">
        <v>0</v>
      </c>
      <c r="G8" s="86">
        <v>43545.5</v>
      </c>
      <c r="H8" s="86">
        <v>44221.666666666664</v>
      </c>
      <c r="I8" s="87" t="s">
        <v>219</v>
      </c>
      <c r="J8" s="85"/>
      <c r="K8" s="88" t="s">
        <v>236</v>
      </c>
      <c r="L8" s="85" t="s">
        <v>237</v>
      </c>
      <c r="M8" s="52" t="s">
        <v>238</v>
      </c>
      <c r="N8" s="85" t="s">
        <v>223</v>
      </c>
      <c r="O8" s="85"/>
      <c r="P8" s="87" t="s">
        <v>239</v>
      </c>
      <c r="Q8" s="85"/>
      <c r="R8" s="85"/>
      <c r="S8" s="76" t="s">
        <v>130</v>
      </c>
      <c r="T8" s="77">
        <v>44330</v>
      </c>
    </row>
    <row r="9" spans="1:20">
      <c r="A9" s="71">
        <v>1206012</v>
      </c>
      <c r="B9" s="72" t="s">
        <v>240</v>
      </c>
      <c r="C9" s="72" t="s">
        <v>241</v>
      </c>
      <c r="D9" s="71" t="s">
        <v>242</v>
      </c>
      <c r="E9" s="71">
        <v>0</v>
      </c>
      <c r="F9" s="71">
        <v>0</v>
      </c>
      <c r="G9" s="73">
        <v>43542.583333333336</v>
      </c>
      <c r="H9" s="73">
        <v>43542.583333333336</v>
      </c>
      <c r="I9" s="74" t="s">
        <v>243</v>
      </c>
      <c r="J9" s="72"/>
      <c r="K9" s="75" t="s">
        <v>244</v>
      </c>
      <c r="L9" s="72" t="s">
        <v>245</v>
      </c>
      <c r="M9" s="71" t="s">
        <v>246</v>
      </c>
      <c r="N9" s="72" t="s">
        <v>223</v>
      </c>
      <c r="O9" s="72"/>
      <c r="P9" s="74" t="s">
        <v>224</v>
      </c>
      <c r="Q9" s="72"/>
      <c r="R9" s="72"/>
      <c r="S9" s="76" t="s">
        <v>130</v>
      </c>
      <c r="T9" s="77">
        <v>44331</v>
      </c>
    </row>
    <row r="10" spans="1:20">
      <c r="A10" s="71">
        <v>31907639907</v>
      </c>
      <c r="B10" s="72" t="s">
        <v>247</v>
      </c>
      <c r="C10" s="72" t="s">
        <v>248</v>
      </c>
      <c r="D10" s="71" t="s">
        <v>249</v>
      </c>
      <c r="E10" s="71">
        <v>0</v>
      </c>
      <c r="F10" s="71">
        <v>0</v>
      </c>
      <c r="G10" s="73">
        <v>43546.416666666664</v>
      </c>
      <c r="H10" s="73">
        <v>43551.416666666664</v>
      </c>
      <c r="I10" s="74" t="s">
        <v>250</v>
      </c>
      <c r="J10" s="72"/>
      <c r="K10" s="89" t="s">
        <v>236</v>
      </c>
      <c r="L10" s="72" t="s">
        <v>251</v>
      </c>
      <c r="M10" s="71" t="s">
        <v>252</v>
      </c>
      <c r="N10" s="72" t="s">
        <v>223</v>
      </c>
      <c r="O10" s="72"/>
      <c r="P10" s="74" t="s">
        <v>224</v>
      </c>
      <c r="Q10" s="72"/>
      <c r="R10" s="72"/>
      <c r="S10" s="76" t="s">
        <v>130</v>
      </c>
      <c r="T10" s="77">
        <v>44332</v>
      </c>
    </row>
    <row r="11" spans="1:20">
      <c r="A11" s="71">
        <v>1210832</v>
      </c>
      <c r="B11" s="72" t="s">
        <v>253</v>
      </c>
      <c r="C11" s="72" t="s">
        <v>254</v>
      </c>
      <c r="D11" s="71" t="s">
        <v>255</v>
      </c>
      <c r="E11" s="71">
        <v>0</v>
      </c>
      <c r="F11" s="71">
        <v>0</v>
      </c>
      <c r="G11" s="73">
        <v>43549.5</v>
      </c>
      <c r="H11" s="73">
        <v>43560</v>
      </c>
      <c r="I11" s="74" t="s">
        <v>243</v>
      </c>
      <c r="J11" s="72"/>
      <c r="K11" s="75" t="s">
        <v>244</v>
      </c>
      <c r="L11" s="72" t="s">
        <v>237</v>
      </c>
      <c r="M11" s="71" t="s">
        <v>256</v>
      </c>
      <c r="N11" s="72" t="s">
        <v>223</v>
      </c>
      <c r="O11" s="72"/>
      <c r="P11" s="74" t="s">
        <v>224</v>
      </c>
      <c r="Q11" s="72"/>
      <c r="R11" s="72"/>
      <c r="S11" s="76" t="s">
        <v>130</v>
      </c>
      <c r="T11" s="77">
        <v>44333</v>
      </c>
    </row>
    <row r="12" spans="1:20">
      <c r="A12" s="52">
        <v>2536494</v>
      </c>
      <c r="B12" s="85" t="s">
        <v>257</v>
      </c>
      <c r="C12" s="85" t="s">
        <v>258</v>
      </c>
      <c r="D12" s="52" t="s">
        <v>259</v>
      </c>
      <c r="E12" s="85"/>
      <c r="F12" s="85"/>
      <c r="G12" s="86">
        <v>43556.416666666664</v>
      </c>
      <c r="H12" s="86">
        <v>43565.999305555553</v>
      </c>
      <c r="I12" s="87" t="s">
        <v>243</v>
      </c>
      <c r="J12" s="85"/>
      <c r="K12" s="90" t="s">
        <v>260</v>
      </c>
      <c r="L12" s="85" t="s">
        <v>261</v>
      </c>
      <c r="M12" s="52" t="s">
        <v>262</v>
      </c>
      <c r="N12" s="85" t="s">
        <v>223</v>
      </c>
      <c r="O12" s="85"/>
      <c r="P12" s="87" t="s">
        <v>239</v>
      </c>
      <c r="Q12" s="85"/>
      <c r="R12" s="85"/>
      <c r="S12" s="76" t="s">
        <v>130</v>
      </c>
      <c r="T12" s="77">
        <v>44334</v>
      </c>
    </row>
    <row r="13" spans="1:20">
      <c r="A13" s="91">
        <v>31907742805</v>
      </c>
      <c r="B13" s="84" t="s">
        <v>263</v>
      </c>
      <c r="C13" s="84" t="s">
        <v>234</v>
      </c>
      <c r="D13" s="92" t="s">
        <v>264</v>
      </c>
      <c r="E13" s="92">
        <v>0</v>
      </c>
      <c r="F13" s="92">
        <v>0</v>
      </c>
      <c r="G13" s="93">
        <v>43572.416666666664</v>
      </c>
      <c r="H13" s="94">
        <v>43574.416666666664</v>
      </c>
      <c r="I13" s="95" t="s">
        <v>219</v>
      </c>
      <c r="J13" s="84"/>
      <c r="K13" s="96" t="s">
        <v>236</v>
      </c>
      <c r="L13" s="84" t="s">
        <v>237</v>
      </c>
      <c r="M13" s="92" t="s">
        <v>265</v>
      </c>
      <c r="N13" s="84" t="s">
        <v>223</v>
      </c>
      <c r="O13" s="84"/>
      <c r="P13" s="95"/>
      <c r="Q13" s="84"/>
      <c r="R13" s="84"/>
      <c r="S13" s="76" t="s">
        <v>130</v>
      </c>
      <c r="T13" s="77">
        <v>44335</v>
      </c>
    </row>
    <row r="14" spans="1:20" ht="15.75">
      <c r="A14" s="97" t="s">
        <v>266</v>
      </c>
      <c r="B14" s="98"/>
      <c r="C14" s="98"/>
      <c r="D14" s="99"/>
      <c r="E14" s="98"/>
      <c r="F14" s="98"/>
      <c r="G14" s="100"/>
      <c r="H14" s="100"/>
      <c r="I14" s="101"/>
      <c r="J14" s="98"/>
      <c r="K14" s="100"/>
      <c r="L14" s="98"/>
      <c r="M14" s="98"/>
      <c r="N14" s="98"/>
      <c r="O14" s="98"/>
      <c r="P14" s="101"/>
      <c r="Q14" s="98"/>
      <c r="R14" s="98"/>
      <c r="S14" s="76" t="s">
        <v>130</v>
      </c>
      <c r="T14" s="102"/>
    </row>
    <row r="15" spans="1:20">
      <c r="A15" s="71">
        <v>32109974544</v>
      </c>
      <c r="B15" s="72" t="s">
        <v>267</v>
      </c>
      <c r="C15" s="72" t="s">
        <v>268</v>
      </c>
      <c r="D15" s="71" t="s">
        <v>269</v>
      </c>
      <c r="E15" s="71">
        <v>0</v>
      </c>
      <c r="F15" s="71">
        <v>0</v>
      </c>
      <c r="G15" s="73">
        <v>44244.375</v>
      </c>
      <c r="H15" s="73">
        <v>44254.625</v>
      </c>
      <c r="I15" s="74" t="s">
        <v>219</v>
      </c>
      <c r="J15" s="103" t="s">
        <v>270</v>
      </c>
      <c r="K15" s="75" t="s">
        <v>271</v>
      </c>
      <c r="L15" s="72" t="s">
        <v>272</v>
      </c>
      <c r="M15" s="71" t="s">
        <v>273</v>
      </c>
      <c r="N15" s="72" t="s">
        <v>274</v>
      </c>
      <c r="O15" s="71">
        <v>15</v>
      </c>
      <c r="P15" s="74" t="s">
        <v>224</v>
      </c>
      <c r="Q15" s="72" t="s">
        <v>275</v>
      </c>
      <c r="R15" s="72" t="s">
        <v>276</v>
      </c>
      <c r="S15" s="76" t="s">
        <v>130</v>
      </c>
      <c r="T15" s="77">
        <v>44243</v>
      </c>
    </row>
    <row r="16" spans="1:20">
      <c r="A16" s="104">
        <v>2765287</v>
      </c>
      <c r="B16" s="105" t="s">
        <v>277</v>
      </c>
      <c r="C16" s="105" t="s">
        <v>278</v>
      </c>
      <c r="D16" s="104">
        <v>0</v>
      </c>
      <c r="E16" s="104">
        <v>0</v>
      </c>
      <c r="F16" s="104">
        <v>0</v>
      </c>
      <c r="G16" s="106">
        <v>44251.999305555553</v>
      </c>
      <c r="H16" s="106">
        <v>44252</v>
      </c>
      <c r="I16" s="107" t="s">
        <v>243</v>
      </c>
      <c r="J16" s="108" t="s">
        <v>279</v>
      </c>
      <c r="K16" s="109" t="s">
        <v>260</v>
      </c>
      <c r="L16" s="105" t="s">
        <v>280</v>
      </c>
      <c r="M16" s="104" t="s">
        <v>281</v>
      </c>
      <c r="N16" s="105" t="s">
        <v>274</v>
      </c>
      <c r="O16" s="105"/>
      <c r="P16" s="107" t="s">
        <v>282</v>
      </c>
      <c r="Q16" s="105" t="s">
        <v>283</v>
      </c>
      <c r="R16" s="105"/>
      <c r="S16" s="76" t="s">
        <v>130</v>
      </c>
      <c r="T16" s="49"/>
    </row>
    <row r="17" spans="1:20">
      <c r="A17" s="71">
        <v>32109987343</v>
      </c>
      <c r="B17" s="72" t="s">
        <v>284</v>
      </c>
      <c r="C17" s="72" t="s">
        <v>285</v>
      </c>
      <c r="D17" s="71" t="s">
        <v>286</v>
      </c>
      <c r="E17" s="71">
        <v>0</v>
      </c>
      <c r="F17" s="71">
        <v>0</v>
      </c>
      <c r="G17" s="73">
        <v>44251</v>
      </c>
      <c r="H17" s="73">
        <v>44251.999305555553</v>
      </c>
      <c r="I17" s="74" t="s">
        <v>219</v>
      </c>
      <c r="J17" s="103" t="s">
        <v>279</v>
      </c>
      <c r="K17" s="75" t="s">
        <v>287</v>
      </c>
      <c r="L17" s="72" t="s">
        <v>288</v>
      </c>
      <c r="M17" s="72"/>
      <c r="N17" s="72" t="s">
        <v>274</v>
      </c>
      <c r="O17" s="72"/>
      <c r="P17" s="74" t="s">
        <v>289</v>
      </c>
      <c r="Q17" s="72"/>
      <c r="R17" s="72"/>
      <c r="S17" s="76" t="s">
        <v>130</v>
      </c>
      <c r="T17" s="49"/>
    </row>
    <row r="18" spans="1:20">
      <c r="A18" s="71">
        <v>3209995004</v>
      </c>
      <c r="B18" s="72" t="s">
        <v>290</v>
      </c>
      <c r="C18" s="72" t="s">
        <v>291</v>
      </c>
      <c r="D18" s="71" t="s">
        <v>292</v>
      </c>
      <c r="E18" s="71">
        <v>0</v>
      </c>
      <c r="F18" s="71">
        <v>0</v>
      </c>
      <c r="G18" s="73">
        <v>44251.291666666664</v>
      </c>
      <c r="H18" s="73">
        <v>44253</v>
      </c>
      <c r="I18" s="74" t="s">
        <v>219</v>
      </c>
      <c r="J18" s="103" t="s">
        <v>293</v>
      </c>
      <c r="K18" s="75" t="s">
        <v>294</v>
      </c>
      <c r="L18" s="72" t="s">
        <v>295</v>
      </c>
      <c r="M18" s="71" t="s">
        <v>296</v>
      </c>
      <c r="N18" s="72" t="s">
        <v>274</v>
      </c>
      <c r="O18" s="72"/>
      <c r="P18" s="74" t="s">
        <v>289</v>
      </c>
      <c r="Q18" s="72"/>
      <c r="R18" s="72"/>
      <c r="S18" s="76" t="s">
        <v>130</v>
      </c>
      <c r="T18" s="49"/>
    </row>
    <row r="19" spans="1:20">
      <c r="A19" s="104">
        <v>2581523</v>
      </c>
      <c r="B19" s="105" t="s">
        <v>297</v>
      </c>
      <c r="C19" s="105" t="s">
        <v>298</v>
      </c>
      <c r="D19" s="104"/>
      <c r="E19" s="105"/>
      <c r="F19" s="105"/>
      <c r="G19" s="106">
        <v>44247</v>
      </c>
      <c r="H19" s="106">
        <v>44247.604166666664</v>
      </c>
      <c r="I19" s="107" t="s">
        <v>243</v>
      </c>
      <c r="J19" s="108" t="s">
        <v>299</v>
      </c>
      <c r="K19" s="109" t="s">
        <v>300</v>
      </c>
      <c r="L19" s="105" t="s">
        <v>301</v>
      </c>
      <c r="M19" s="104" t="s">
        <v>302</v>
      </c>
      <c r="N19" s="105" t="s">
        <v>274</v>
      </c>
      <c r="O19" s="105"/>
      <c r="P19" s="107" t="s">
        <v>282</v>
      </c>
      <c r="Q19" s="105" t="s">
        <v>303</v>
      </c>
      <c r="R19" s="105"/>
      <c r="S19" s="76" t="s">
        <v>130</v>
      </c>
      <c r="T19" s="49"/>
    </row>
    <row r="20" spans="1:20">
      <c r="A20" s="104">
        <v>2577025</v>
      </c>
      <c r="B20" s="105" t="s">
        <v>277</v>
      </c>
      <c r="C20" s="105" t="s">
        <v>304</v>
      </c>
      <c r="D20" s="104"/>
      <c r="E20" s="105"/>
      <c r="F20" s="105"/>
      <c r="G20" s="106">
        <v>44247.999305555553</v>
      </c>
      <c r="H20" s="109"/>
      <c r="I20" s="107" t="s">
        <v>243</v>
      </c>
      <c r="J20" s="108" t="s">
        <v>305</v>
      </c>
      <c r="K20" s="109" t="s">
        <v>300</v>
      </c>
      <c r="L20" s="105" t="s">
        <v>306</v>
      </c>
      <c r="M20" s="104" t="s">
        <v>302</v>
      </c>
      <c r="N20" s="105" t="s">
        <v>274</v>
      </c>
      <c r="O20" s="105"/>
      <c r="P20" s="107" t="s">
        <v>282</v>
      </c>
      <c r="Q20" s="105" t="s">
        <v>303</v>
      </c>
      <c r="R20" s="105"/>
      <c r="S20" s="76" t="s">
        <v>130</v>
      </c>
      <c r="T20" s="49"/>
    </row>
    <row r="21" spans="1:20" ht="15.75" customHeight="1">
      <c r="A21" s="71">
        <v>2583052</v>
      </c>
      <c r="B21" s="72" t="s">
        <v>277</v>
      </c>
      <c r="C21" s="72" t="s">
        <v>307</v>
      </c>
      <c r="D21" s="71"/>
      <c r="E21" s="72"/>
      <c r="F21" s="72"/>
      <c r="G21" s="73">
        <v>44246.375</v>
      </c>
      <c r="H21" s="75"/>
      <c r="I21" s="74" t="s">
        <v>243</v>
      </c>
      <c r="J21" s="103" t="s">
        <v>308</v>
      </c>
      <c r="K21" s="75" t="s">
        <v>300</v>
      </c>
      <c r="L21" s="72" t="s">
        <v>309</v>
      </c>
      <c r="M21" s="71" t="s">
        <v>302</v>
      </c>
      <c r="N21" s="72" t="s">
        <v>274</v>
      </c>
      <c r="O21" s="72"/>
      <c r="P21" s="74" t="s">
        <v>289</v>
      </c>
      <c r="Q21" s="110" t="s">
        <v>310</v>
      </c>
      <c r="R21" s="72"/>
      <c r="S21" s="76" t="s">
        <v>130</v>
      </c>
      <c r="T21" s="49"/>
    </row>
    <row r="22" spans="1:20" ht="15.75" customHeight="1">
      <c r="A22" s="71">
        <v>32110016182</v>
      </c>
      <c r="B22" s="72" t="s">
        <v>277</v>
      </c>
      <c r="C22" s="72" t="s">
        <v>311</v>
      </c>
      <c r="D22" s="71" t="s">
        <v>312</v>
      </c>
      <c r="E22" s="71">
        <v>0</v>
      </c>
      <c r="F22" s="71">
        <v>0</v>
      </c>
      <c r="G22" s="73">
        <v>44258.416666666664</v>
      </c>
      <c r="H22" s="73">
        <v>44258.541666666664</v>
      </c>
      <c r="I22" s="74" t="s">
        <v>243</v>
      </c>
      <c r="J22" s="103" t="s">
        <v>313</v>
      </c>
      <c r="K22" s="72" t="s">
        <v>314</v>
      </c>
      <c r="L22" s="72" t="s">
        <v>315</v>
      </c>
      <c r="M22" s="72"/>
      <c r="N22" s="72" t="s">
        <v>274</v>
      </c>
      <c r="O22" s="72"/>
      <c r="P22" s="74" t="s">
        <v>224</v>
      </c>
      <c r="Q22" s="72" t="s">
        <v>316</v>
      </c>
      <c r="R22" s="72"/>
      <c r="S22" s="76" t="s">
        <v>130</v>
      </c>
      <c r="T22" s="49"/>
    </row>
    <row r="23" spans="1:20" ht="15.75" customHeight="1">
      <c r="A23" s="71">
        <v>32110012427</v>
      </c>
      <c r="B23" s="72" t="s">
        <v>277</v>
      </c>
      <c r="C23" s="72" t="s">
        <v>317</v>
      </c>
      <c r="D23" s="71" t="s">
        <v>318</v>
      </c>
      <c r="E23" s="72"/>
      <c r="F23" s="72"/>
      <c r="G23" s="73">
        <v>44257.416666666664</v>
      </c>
      <c r="H23" s="73">
        <v>44257.416666666664</v>
      </c>
      <c r="I23" s="74" t="s">
        <v>243</v>
      </c>
      <c r="J23" s="103" t="s">
        <v>319</v>
      </c>
      <c r="K23" s="72" t="s">
        <v>287</v>
      </c>
      <c r="L23" s="72" t="s">
        <v>320</v>
      </c>
      <c r="M23" s="72"/>
      <c r="N23" s="72" t="s">
        <v>274</v>
      </c>
      <c r="O23" s="72"/>
      <c r="P23" s="74" t="s">
        <v>224</v>
      </c>
      <c r="Q23" s="72" t="s">
        <v>321</v>
      </c>
      <c r="R23" s="72"/>
      <c r="S23" s="76" t="s">
        <v>130</v>
      </c>
      <c r="T23" s="49"/>
    </row>
    <row r="24" spans="1:20" ht="15.75" customHeight="1">
      <c r="A24" s="71">
        <v>32110008438</v>
      </c>
      <c r="B24" s="72" t="s">
        <v>322</v>
      </c>
      <c r="C24" s="72" t="s">
        <v>323</v>
      </c>
      <c r="D24" s="71" t="s">
        <v>324</v>
      </c>
      <c r="E24" s="71">
        <v>0</v>
      </c>
      <c r="F24" s="71">
        <v>0</v>
      </c>
      <c r="G24" s="73">
        <v>44264.375</v>
      </c>
      <c r="H24" s="73">
        <v>44270</v>
      </c>
      <c r="I24" s="74" t="s">
        <v>219</v>
      </c>
      <c r="J24" s="103" t="s">
        <v>325</v>
      </c>
      <c r="K24" s="72" t="s">
        <v>294</v>
      </c>
      <c r="L24" s="72" t="s">
        <v>326</v>
      </c>
      <c r="M24" s="72"/>
      <c r="N24" s="72" t="s">
        <v>274</v>
      </c>
      <c r="O24" s="72"/>
      <c r="P24" s="74" t="s">
        <v>224</v>
      </c>
      <c r="Q24" s="72" t="s">
        <v>327</v>
      </c>
      <c r="R24" s="72"/>
      <c r="S24" s="76" t="s">
        <v>130</v>
      </c>
      <c r="T24" s="49"/>
    </row>
    <row r="25" spans="1:20" ht="15.75" customHeight="1">
      <c r="A25" s="111">
        <v>32110027190</v>
      </c>
      <c r="B25" s="112" t="s">
        <v>328</v>
      </c>
      <c r="C25" s="112" t="s">
        <v>329</v>
      </c>
      <c r="D25" s="111" t="s">
        <v>330</v>
      </c>
      <c r="E25" s="112"/>
      <c r="F25" s="112"/>
      <c r="G25" s="113">
        <v>44268</v>
      </c>
      <c r="H25" s="114" t="s">
        <v>331</v>
      </c>
      <c r="I25" s="115" t="s">
        <v>332</v>
      </c>
      <c r="J25" s="116" t="s">
        <v>333</v>
      </c>
      <c r="K25" s="112" t="s">
        <v>294</v>
      </c>
      <c r="L25" s="112" t="s">
        <v>334</v>
      </c>
      <c r="M25" s="112"/>
      <c r="N25" s="112" t="s">
        <v>335</v>
      </c>
      <c r="O25" s="112"/>
      <c r="P25" s="115" t="s">
        <v>336</v>
      </c>
      <c r="Q25" s="112"/>
      <c r="R25" s="112"/>
      <c r="S25" s="76" t="s">
        <v>130</v>
      </c>
      <c r="T25" s="49"/>
    </row>
    <row r="26" spans="1:20" ht="15.75" customHeight="1">
      <c r="A26" s="71">
        <v>32110029241</v>
      </c>
      <c r="B26" s="72" t="s">
        <v>337</v>
      </c>
      <c r="C26" s="72" t="s">
        <v>338</v>
      </c>
      <c r="D26" s="71" t="s">
        <v>339</v>
      </c>
      <c r="E26" s="72"/>
      <c r="F26" s="72"/>
      <c r="G26" s="73">
        <v>44265.666666666664</v>
      </c>
      <c r="H26" s="73">
        <v>44305.666666666664</v>
      </c>
      <c r="I26" s="74" t="s">
        <v>219</v>
      </c>
      <c r="J26" s="103" t="s">
        <v>340</v>
      </c>
      <c r="K26" s="72" t="s">
        <v>314</v>
      </c>
      <c r="L26" s="72" t="s">
        <v>341</v>
      </c>
      <c r="M26" s="72"/>
      <c r="N26" s="72" t="s">
        <v>274</v>
      </c>
      <c r="O26" s="72"/>
      <c r="P26" s="74" t="s">
        <v>224</v>
      </c>
      <c r="Q26" s="72" t="s">
        <v>342</v>
      </c>
      <c r="R26" s="72"/>
      <c r="S26" s="76" t="s">
        <v>130</v>
      </c>
      <c r="T26" s="49"/>
    </row>
    <row r="27" spans="1:20" ht="15.75" customHeight="1">
      <c r="A27" s="71">
        <v>32110021256</v>
      </c>
      <c r="B27" s="72" t="s">
        <v>343</v>
      </c>
      <c r="C27" s="72" t="s">
        <v>344</v>
      </c>
      <c r="D27" s="71" t="s">
        <v>345</v>
      </c>
      <c r="E27" s="72"/>
      <c r="F27" s="72"/>
      <c r="G27" s="75" t="s">
        <v>346</v>
      </c>
      <c r="H27" s="73">
        <v>44260</v>
      </c>
      <c r="I27" s="74" t="s">
        <v>219</v>
      </c>
      <c r="J27" s="103" t="s">
        <v>347</v>
      </c>
      <c r="K27" s="72" t="s">
        <v>271</v>
      </c>
      <c r="L27" s="72" t="s">
        <v>348</v>
      </c>
      <c r="M27" s="72"/>
      <c r="N27" s="72" t="s">
        <v>274</v>
      </c>
      <c r="O27" s="72"/>
      <c r="P27" s="74" t="s">
        <v>224</v>
      </c>
      <c r="Q27" s="72" t="s">
        <v>349</v>
      </c>
      <c r="R27" s="72"/>
      <c r="S27" s="76" t="s">
        <v>130</v>
      </c>
      <c r="T27" s="49"/>
    </row>
    <row r="28" spans="1:20" ht="15.75" customHeight="1">
      <c r="A28" s="71"/>
      <c r="B28" s="72"/>
      <c r="C28" s="117" t="s">
        <v>350</v>
      </c>
      <c r="D28" s="71" t="s">
        <v>351</v>
      </c>
      <c r="E28" s="72"/>
      <c r="F28" s="72"/>
      <c r="G28" s="75" t="s">
        <v>352</v>
      </c>
      <c r="H28" s="75"/>
      <c r="I28" s="74"/>
      <c r="J28" s="103" t="s">
        <v>353</v>
      </c>
      <c r="K28" s="72"/>
      <c r="L28" s="72"/>
      <c r="M28" s="72"/>
      <c r="N28" s="72" t="s">
        <v>354</v>
      </c>
      <c r="O28" s="72"/>
      <c r="P28" s="74" t="s">
        <v>224</v>
      </c>
      <c r="Q28" s="72" t="s">
        <v>355</v>
      </c>
      <c r="R28" s="72"/>
      <c r="S28" s="76" t="s">
        <v>130</v>
      </c>
      <c r="T28" s="49"/>
    </row>
    <row r="29" spans="1:20" ht="15.75" customHeight="1">
      <c r="A29" s="71"/>
      <c r="B29" s="72"/>
      <c r="C29" s="117" t="s">
        <v>356</v>
      </c>
      <c r="D29" s="71"/>
      <c r="E29" s="72"/>
      <c r="F29" s="72"/>
      <c r="G29" s="75" t="s">
        <v>357</v>
      </c>
      <c r="H29" s="75"/>
      <c r="I29" s="74"/>
      <c r="J29" s="103" t="s">
        <v>358</v>
      </c>
      <c r="K29" s="72"/>
      <c r="L29" s="72"/>
      <c r="M29" s="72"/>
      <c r="N29" s="72" t="s">
        <v>354</v>
      </c>
      <c r="O29" s="72"/>
      <c r="P29" s="74" t="s">
        <v>224</v>
      </c>
      <c r="Q29" s="72" t="s">
        <v>359</v>
      </c>
      <c r="R29" s="72"/>
      <c r="S29" s="76" t="s">
        <v>130</v>
      </c>
      <c r="T29" s="49"/>
    </row>
    <row r="30" spans="1:20" ht="15.75" customHeight="1">
      <c r="A30" s="71">
        <v>32110037596</v>
      </c>
      <c r="B30" s="72" t="s">
        <v>360</v>
      </c>
      <c r="C30" s="72" t="s">
        <v>361</v>
      </c>
      <c r="D30" s="71" t="s">
        <v>362</v>
      </c>
      <c r="E30" s="72"/>
      <c r="F30" s="72"/>
      <c r="G30" s="75" t="s">
        <v>363</v>
      </c>
      <c r="H30" s="75"/>
      <c r="I30" s="74"/>
      <c r="J30" s="103" t="s">
        <v>364</v>
      </c>
      <c r="K30" s="72" t="s">
        <v>365</v>
      </c>
      <c r="L30" s="72" t="s">
        <v>366</v>
      </c>
      <c r="M30" s="72"/>
      <c r="N30" s="72" t="s">
        <v>354</v>
      </c>
      <c r="O30" s="72"/>
      <c r="P30" s="74" t="s">
        <v>224</v>
      </c>
      <c r="Q30" s="72" t="s">
        <v>367</v>
      </c>
      <c r="R30" s="72"/>
      <c r="S30" s="76" t="s">
        <v>130</v>
      </c>
      <c r="T30" s="49"/>
    </row>
    <row r="31" spans="1:20" ht="15.75" customHeight="1">
      <c r="A31" s="71">
        <v>32109986062</v>
      </c>
      <c r="B31" s="72" t="s">
        <v>368</v>
      </c>
      <c r="C31" s="72" t="s">
        <v>369</v>
      </c>
      <c r="D31" s="71" t="s">
        <v>370</v>
      </c>
      <c r="E31" s="72"/>
      <c r="F31" s="72"/>
      <c r="G31" s="75" t="s">
        <v>371</v>
      </c>
      <c r="H31" s="75"/>
      <c r="I31" s="74"/>
      <c r="J31" s="103" t="s">
        <v>372</v>
      </c>
      <c r="K31" s="72" t="s">
        <v>365</v>
      </c>
      <c r="L31" s="72" t="s">
        <v>373</v>
      </c>
      <c r="M31" s="72"/>
      <c r="N31" s="72" t="s">
        <v>354</v>
      </c>
      <c r="O31" s="72"/>
      <c r="P31" s="74" t="s">
        <v>224</v>
      </c>
      <c r="Q31" s="72" t="s">
        <v>374</v>
      </c>
      <c r="R31" s="72"/>
      <c r="S31" s="118" t="s">
        <v>130</v>
      </c>
      <c r="T31" s="119"/>
    </row>
    <row r="32" spans="1:20" ht="15.75" customHeight="1">
      <c r="A32" s="71">
        <v>32110036690</v>
      </c>
      <c r="B32" s="72" t="s">
        <v>375</v>
      </c>
      <c r="C32" s="72" t="s">
        <v>376</v>
      </c>
      <c r="D32" s="71" t="s">
        <v>377</v>
      </c>
      <c r="E32" s="72"/>
      <c r="F32" s="72"/>
      <c r="G32" s="75" t="s">
        <v>378</v>
      </c>
      <c r="H32" s="75"/>
      <c r="I32" s="74" t="s">
        <v>219</v>
      </c>
      <c r="J32" s="103" t="s">
        <v>379</v>
      </c>
      <c r="K32" s="72"/>
      <c r="L32" s="72"/>
      <c r="M32" s="72"/>
      <c r="N32" s="72" t="s">
        <v>354</v>
      </c>
      <c r="O32" s="72"/>
      <c r="P32" s="74" t="s">
        <v>224</v>
      </c>
      <c r="Q32" s="72" t="s">
        <v>380</v>
      </c>
      <c r="R32" s="72"/>
      <c r="S32" s="76" t="s">
        <v>130</v>
      </c>
      <c r="T32" s="49"/>
    </row>
    <row r="33" spans="1:20" ht="15.75" customHeight="1">
      <c r="A33" s="111">
        <v>32110031413</v>
      </c>
      <c r="B33" s="112" t="s">
        <v>381</v>
      </c>
      <c r="C33" s="112" t="s">
        <v>382</v>
      </c>
      <c r="D33" s="120" t="s">
        <v>383</v>
      </c>
      <c r="E33" s="112"/>
      <c r="F33" s="112"/>
      <c r="G33" s="121">
        <v>44264.625</v>
      </c>
      <c r="H33" s="121">
        <v>44267.625</v>
      </c>
      <c r="I33" s="115" t="s">
        <v>219</v>
      </c>
      <c r="J33" s="116" t="s">
        <v>384</v>
      </c>
      <c r="K33" s="112" t="s">
        <v>385</v>
      </c>
      <c r="L33" s="112" t="s">
        <v>192</v>
      </c>
      <c r="M33" s="112"/>
      <c r="N33" s="112" t="s">
        <v>335</v>
      </c>
      <c r="O33" s="112"/>
      <c r="P33" s="115" t="s">
        <v>336</v>
      </c>
      <c r="Q33" s="112"/>
      <c r="R33" s="112"/>
      <c r="S33" s="76" t="s">
        <v>130</v>
      </c>
      <c r="T33" s="77">
        <v>44260</v>
      </c>
    </row>
    <row r="34" spans="1:20" ht="15.75" customHeight="1">
      <c r="A34" s="111">
        <v>32110032524</v>
      </c>
      <c r="B34" s="122" t="s">
        <v>386</v>
      </c>
      <c r="C34" s="112" t="s">
        <v>387</v>
      </c>
      <c r="D34" s="111" t="s">
        <v>388</v>
      </c>
      <c r="E34" s="112"/>
      <c r="F34" s="112"/>
      <c r="G34" s="113">
        <v>44270.625</v>
      </c>
      <c r="H34" s="121">
        <v>44277.583333333336</v>
      </c>
      <c r="I34" s="115" t="s">
        <v>219</v>
      </c>
      <c r="J34" s="116" t="s">
        <v>389</v>
      </c>
      <c r="K34" s="112" t="s">
        <v>385</v>
      </c>
      <c r="L34" s="112" t="s">
        <v>390</v>
      </c>
      <c r="M34" s="112"/>
      <c r="N34" s="112" t="s">
        <v>335</v>
      </c>
      <c r="O34" s="112"/>
      <c r="P34" s="115" t="s">
        <v>336</v>
      </c>
      <c r="Q34" s="112"/>
      <c r="R34" s="112"/>
      <c r="S34" s="76" t="s">
        <v>130</v>
      </c>
      <c r="T34" s="77">
        <v>44266</v>
      </c>
    </row>
    <row r="35" spans="1:20" ht="15.75" customHeight="1">
      <c r="A35" s="111">
        <v>32110025434</v>
      </c>
      <c r="B35" s="122" t="s">
        <v>386</v>
      </c>
      <c r="C35" s="112" t="s">
        <v>387</v>
      </c>
      <c r="D35" s="111" t="s">
        <v>391</v>
      </c>
      <c r="E35" s="112"/>
      <c r="F35" s="112"/>
      <c r="G35" s="113">
        <v>44266.625</v>
      </c>
      <c r="H35" s="121">
        <v>44270.583333333336</v>
      </c>
      <c r="I35" s="115" t="s">
        <v>219</v>
      </c>
      <c r="J35" s="116" t="s">
        <v>392</v>
      </c>
      <c r="K35" s="112" t="s">
        <v>385</v>
      </c>
      <c r="L35" s="112" t="s">
        <v>390</v>
      </c>
      <c r="M35" s="112"/>
      <c r="N35" s="112" t="s">
        <v>335</v>
      </c>
      <c r="O35" s="112"/>
      <c r="P35" s="115" t="s">
        <v>336</v>
      </c>
      <c r="Q35" s="112"/>
      <c r="R35" s="112"/>
      <c r="S35" s="76" t="s">
        <v>130</v>
      </c>
      <c r="T35" s="77">
        <v>44264</v>
      </c>
    </row>
    <row r="36" spans="1:20" ht="15.75" customHeight="1">
      <c r="A36" s="97" t="s">
        <v>393</v>
      </c>
      <c r="B36" s="98"/>
      <c r="C36" s="98"/>
      <c r="D36" s="99"/>
      <c r="E36" s="98"/>
      <c r="F36" s="98"/>
      <c r="G36" s="100"/>
      <c r="H36" s="100"/>
      <c r="I36" s="101"/>
      <c r="J36" s="98"/>
      <c r="K36" s="98"/>
      <c r="L36" s="98"/>
      <c r="M36" s="98"/>
      <c r="N36" s="98"/>
      <c r="O36" s="98"/>
      <c r="P36" s="101"/>
      <c r="Q36" s="98"/>
      <c r="R36" s="98"/>
      <c r="S36" s="76" t="s">
        <v>130</v>
      </c>
      <c r="T36" s="49"/>
    </row>
    <row r="37" spans="1:20" ht="15.75" customHeight="1">
      <c r="A37" s="71">
        <v>32110046237</v>
      </c>
      <c r="B37" s="72" t="s">
        <v>394</v>
      </c>
      <c r="C37" s="72" t="s">
        <v>395</v>
      </c>
      <c r="D37" s="71" t="s">
        <v>396</v>
      </c>
      <c r="E37" s="72"/>
      <c r="F37" s="72"/>
      <c r="G37" s="75" t="s">
        <v>397</v>
      </c>
      <c r="H37" s="73">
        <v>44267</v>
      </c>
      <c r="I37" s="74"/>
      <c r="J37" s="72" t="s">
        <v>398</v>
      </c>
      <c r="K37" s="72" t="s">
        <v>399</v>
      </c>
      <c r="L37" s="72" t="s">
        <v>400</v>
      </c>
      <c r="M37" s="72"/>
      <c r="N37" s="72" t="s">
        <v>274</v>
      </c>
      <c r="O37" s="72"/>
      <c r="P37" s="74" t="s">
        <v>224</v>
      </c>
      <c r="Q37" s="72" t="s">
        <v>401</v>
      </c>
      <c r="R37" s="72"/>
      <c r="S37" s="76" t="s">
        <v>130</v>
      </c>
      <c r="T37" s="49"/>
    </row>
    <row r="38" spans="1:20" ht="15.75" customHeight="1">
      <c r="A38" s="71">
        <v>32110034415</v>
      </c>
      <c r="B38" s="72" t="s">
        <v>402</v>
      </c>
      <c r="C38" s="72" t="s">
        <v>403</v>
      </c>
      <c r="D38" s="71" t="s">
        <v>404</v>
      </c>
      <c r="E38" s="72"/>
      <c r="F38" s="72"/>
      <c r="G38" s="73">
        <v>44270</v>
      </c>
      <c r="H38" s="73">
        <v>44271.416666666664</v>
      </c>
      <c r="I38" s="74" t="s">
        <v>219</v>
      </c>
      <c r="J38" s="72" t="s">
        <v>405</v>
      </c>
      <c r="K38" s="103" t="s">
        <v>406</v>
      </c>
      <c r="L38" s="72" t="s">
        <v>407</v>
      </c>
      <c r="M38" s="72"/>
      <c r="N38" s="72" t="s">
        <v>274</v>
      </c>
      <c r="O38" s="72"/>
      <c r="P38" s="74" t="s">
        <v>289</v>
      </c>
      <c r="Q38" s="72" t="s">
        <v>408</v>
      </c>
      <c r="R38" s="72"/>
      <c r="S38" s="76" t="s">
        <v>130</v>
      </c>
      <c r="T38" s="49"/>
    </row>
    <row r="39" spans="1:20" ht="15.75" customHeight="1">
      <c r="A39" s="104">
        <v>32110029987</v>
      </c>
      <c r="B39" s="105" t="s">
        <v>409</v>
      </c>
      <c r="C39" s="105" t="s">
        <v>410</v>
      </c>
      <c r="D39" s="104" t="s">
        <v>411</v>
      </c>
      <c r="E39" s="105"/>
      <c r="F39" s="105"/>
      <c r="G39" s="106">
        <v>44265.958333333336</v>
      </c>
      <c r="H39" s="106">
        <v>44299.375</v>
      </c>
      <c r="I39" s="107" t="s">
        <v>219</v>
      </c>
      <c r="J39" s="105" t="s">
        <v>412</v>
      </c>
      <c r="K39" s="108" t="s">
        <v>413</v>
      </c>
      <c r="L39" s="105" t="s">
        <v>414</v>
      </c>
      <c r="M39" s="105"/>
      <c r="N39" s="105" t="s">
        <v>274</v>
      </c>
      <c r="O39" s="105"/>
      <c r="P39" s="107" t="s">
        <v>282</v>
      </c>
      <c r="Q39" s="105"/>
      <c r="R39" s="105"/>
      <c r="S39" s="76" t="s">
        <v>130</v>
      </c>
      <c r="T39" s="49"/>
    </row>
    <row r="40" spans="1:20" ht="15.75" customHeight="1">
      <c r="A40" s="71">
        <v>32110042439</v>
      </c>
      <c r="B40" s="72" t="s">
        <v>415</v>
      </c>
      <c r="C40" s="72" t="s">
        <v>416</v>
      </c>
      <c r="D40" s="71" t="s">
        <v>417</v>
      </c>
      <c r="E40" s="72"/>
      <c r="F40" s="72"/>
      <c r="G40" s="73">
        <v>44266</v>
      </c>
      <c r="H40" s="75" t="s">
        <v>418</v>
      </c>
      <c r="I40" s="74" t="s">
        <v>219</v>
      </c>
      <c r="J40" s="72" t="s">
        <v>419</v>
      </c>
      <c r="K40" s="103" t="s">
        <v>420</v>
      </c>
      <c r="L40" s="72" t="s">
        <v>421</v>
      </c>
      <c r="M40" s="72"/>
      <c r="N40" s="72" t="s">
        <v>274</v>
      </c>
      <c r="O40" s="72"/>
      <c r="P40" s="74" t="s">
        <v>224</v>
      </c>
      <c r="Q40" s="72" t="s">
        <v>303</v>
      </c>
      <c r="R40" s="72"/>
      <c r="S40" s="76" t="s">
        <v>130</v>
      </c>
      <c r="T40" s="49"/>
    </row>
    <row r="41" spans="1:20" ht="15.75" customHeight="1">
      <c r="A41" s="52">
        <v>2597322</v>
      </c>
      <c r="B41" s="85" t="s">
        <v>422</v>
      </c>
      <c r="C41" s="85" t="s">
        <v>423</v>
      </c>
      <c r="D41" s="52"/>
      <c r="E41" s="85"/>
      <c r="F41" s="85"/>
      <c r="G41" s="86">
        <v>44264</v>
      </c>
      <c r="H41" s="90"/>
      <c r="I41" s="87"/>
      <c r="J41" s="85"/>
      <c r="K41" s="85" t="s">
        <v>424</v>
      </c>
      <c r="L41" s="85" t="s">
        <v>425</v>
      </c>
      <c r="M41" s="52" t="s">
        <v>426</v>
      </c>
      <c r="N41" s="85" t="s">
        <v>427</v>
      </c>
      <c r="O41" s="85"/>
      <c r="P41" s="87" t="s">
        <v>239</v>
      </c>
      <c r="Q41" s="85" t="s">
        <v>428</v>
      </c>
      <c r="R41" s="85"/>
      <c r="S41" s="76" t="s">
        <v>130</v>
      </c>
      <c r="T41" s="49"/>
    </row>
    <row r="42" spans="1:20" ht="15.75" customHeight="1">
      <c r="A42" s="91">
        <v>2597687</v>
      </c>
      <c r="B42" s="84" t="s">
        <v>429</v>
      </c>
      <c r="C42" s="84" t="s">
        <v>430</v>
      </c>
      <c r="D42" s="92"/>
      <c r="E42" s="84"/>
      <c r="F42" s="84"/>
      <c r="G42" s="93">
        <v>44270.583333333336</v>
      </c>
      <c r="H42" s="123"/>
      <c r="I42" s="95"/>
      <c r="J42" s="124" t="s">
        <v>431</v>
      </c>
      <c r="K42" s="84" t="s">
        <v>432</v>
      </c>
      <c r="L42" s="84" t="s">
        <v>433</v>
      </c>
      <c r="M42" s="84"/>
      <c r="N42" s="84" t="s">
        <v>434</v>
      </c>
      <c r="O42" s="84"/>
      <c r="P42" s="95"/>
      <c r="Q42" s="84"/>
      <c r="R42" s="84"/>
      <c r="S42" s="76" t="s">
        <v>130</v>
      </c>
      <c r="T42" s="49"/>
    </row>
    <row r="43" spans="1:20" ht="15.75" customHeight="1">
      <c r="A43" s="71">
        <v>32110041546</v>
      </c>
      <c r="B43" s="72" t="s">
        <v>435</v>
      </c>
      <c r="C43" s="72" t="s">
        <v>436</v>
      </c>
      <c r="D43" s="71" t="s">
        <v>437</v>
      </c>
      <c r="E43" s="72"/>
      <c r="F43" s="72"/>
      <c r="G43" s="73">
        <v>44267</v>
      </c>
      <c r="H43" s="75" t="s">
        <v>438</v>
      </c>
      <c r="I43" s="74" t="s">
        <v>219</v>
      </c>
      <c r="J43" s="103" t="s">
        <v>439</v>
      </c>
      <c r="K43" s="72" t="s">
        <v>440</v>
      </c>
      <c r="L43" s="72" t="s">
        <v>441</v>
      </c>
      <c r="M43" s="72"/>
      <c r="N43" s="72" t="s">
        <v>274</v>
      </c>
      <c r="O43" s="72"/>
      <c r="P43" s="74" t="s">
        <v>224</v>
      </c>
      <c r="Q43" s="72" t="s">
        <v>442</v>
      </c>
      <c r="R43" s="72"/>
      <c r="S43" s="76" t="s">
        <v>130</v>
      </c>
      <c r="T43" s="49"/>
    </row>
    <row r="44" spans="1:20" ht="15.75" customHeight="1">
      <c r="A44" s="91">
        <v>32110057662</v>
      </c>
      <c r="B44" s="84" t="s">
        <v>443</v>
      </c>
      <c r="C44" s="84" t="s">
        <v>444</v>
      </c>
      <c r="D44" s="92"/>
      <c r="E44" s="84"/>
      <c r="F44" s="84"/>
      <c r="G44" s="93">
        <v>44264</v>
      </c>
      <c r="H44" s="94">
        <v>44273</v>
      </c>
      <c r="I44" s="95" t="s">
        <v>219</v>
      </c>
      <c r="J44" s="84"/>
      <c r="K44" s="84"/>
      <c r="L44" s="84" t="s">
        <v>445</v>
      </c>
      <c r="M44" s="84"/>
      <c r="N44" s="84" t="s">
        <v>427</v>
      </c>
      <c r="O44" s="84"/>
      <c r="P44" s="95"/>
      <c r="Q44" s="84"/>
      <c r="R44" s="84"/>
      <c r="S44" s="76" t="s">
        <v>130</v>
      </c>
      <c r="T44" s="49"/>
    </row>
    <row r="45" spans="1:20" ht="15.75" customHeight="1">
      <c r="A45" s="104">
        <v>258509</v>
      </c>
      <c r="B45" s="105" t="s">
        <v>446</v>
      </c>
      <c r="C45" s="105" t="s">
        <v>447</v>
      </c>
      <c r="D45" s="104" t="s">
        <v>448</v>
      </c>
      <c r="E45" s="105" t="s">
        <v>449</v>
      </c>
      <c r="F45" s="105" t="s">
        <v>449</v>
      </c>
      <c r="G45" s="106">
        <v>44259</v>
      </c>
      <c r="H45" s="106">
        <v>44265.708333333336</v>
      </c>
      <c r="I45" s="107" t="s">
        <v>450</v>
      </c>
      <c r="J45" s="105"/>
      <c r="K45" s="105" t="s">
        <v>432</v>
      </c>
      <c r="L45" s="105" t="s">
        <v>451</v>
      </c>
      <c r="M45" s="105"/>
      <c r="N45" s="105" t="s">
        <v>274</v>
      </c>
      <c r="O45" s="105"/>
      <c r="P45" s="107" t="s">
        <v>282</v>
      </c>
      <c r="Q45" s="105" t="s">
        <v>452</v>
      </c>
      <c r="R45" s="105"/>
      <c r="S45" s="76" t="s">
        <v>130</v>
      </c>
      <c r="T45" s="49"/>
    </row>
    <row r="46" spans="1:20" ht="15.75" customHeight="1">
      <c r="A46" s="71"/>
      <c r="B46" s="72" t="s">
        <v>453</v>
      </c>
      <c r="C46" s="72" t="s">
        <v>454</v>
      </c>
      <c r="D46" s="71" t="s">
        <v>455</v>
      </c>
      <c r="E46" s="72" t="s">
        <v>449</v>
      </c>
      <c r="F46" s="72" t="s">
        <v>449</v>
      </c>
      <c r="G46" s="75"/>
      <c r="H46" s="73">
        <v>44270</v>
      </c>
      <c r="I46" s="74" t="s">
        <v>450</v>
      </c>
      <c r="J46" s="103" t="s">
        <v>456</v>
      </c>
      <c r="K46" s="72" t="s">
        <v>457</v>
      </c>
      <c r="L46" s="72" t="s">
        <v>458</v>
      </c>
      <c r="M46" s="72"/>
      <c r="N46" s="72" t="s">
        <v>274</v>
      </c>
      <c r="O46" s="72"/>
      <c r="P46" s="74" t="s">
        <v>224</v>
      </c>
      <c r="Q46" s="72" t="s">
        <v>459</v>
      </c>
      <c r="R46" s="72"/>
      <c r="S46" s="76" t="s">
        <v>130</v>
      </c>
      <c r="T46" s="49"/>
    </row>
    <row r="47" spans="1:20" ht="15.75" customHeight="1">
      <c r="A47" s="111">
        <v>3149</v>
      </c>
      <c r="B47" s="112" t="s">
        <v>322</v>
      </c>
      <c r="C47" s="112" t="s">
        <v>460</v>
      </c>
      <c r="D47" s="111" t="s">
        <v>461</v>
      </c>
      <c r="E47" s="112" t="s">
        <v>449</v>
      </c>
      <c r="F47" s="112" t="s">
        <v>449</v>
      </c>
      <c r="G47" s="113">
        <v>44265.416666666664</v>
      </c>
      <c r="H47" s="125"/>
      <c r="I47" s="115" t="s">
        <v>450</v>
      </c>
      <c r="J47" s="112"/>
      <c r="K47" s="112" t="s">
        <v>462</v>
      </c>
      <c r="L47" s="112" t="s">
        <v>463</v>
      </c>
      <c r="M47" s="112"/>
      <c r="N47" s="112" t="s">
        <v>274</v>
      </c>
      <c r="O47" s="112"/>
      <c r="P47" s="115" t="s">
        <v>336</v>
      </c>
      <c r="Q47" s="112"/>
      <c r="R47" s="112"/>
      <c r="S47" s="76" t="s">
        <v>130</v>
      </c>
      <c r="T47" s="49"/>
    </row>
    <row r="48" spans="1:20" ht="15.75" customHeight="1">
      <c r="A48" s="126">
        <v>2003980</v>
      </c>
      <c r="B48" s="112" t="s">
        <v>464</v>
      </c>
      <c r="C48" s="112" t="s">
        <v>465</v>
      </c>
      <c r="D48" s="111" t="s">
        <v>466</v>
      </c>
      <c r="E48" s="112" t="s">
        <v>449</v>
      </c>
      <c r="F48" s="112" t="s">
        <v>449</v>
      </c>
      <c r="G48" s="113">
        <v>44273</v>
      </c>
      <c r="H48" s="125"/>
      <c r="I48" s="115" t="s">
        <v>450</v>
      </c>
      <c r="J48" s="127" t="s">
        <v>456</v>
      </c>
      <c r="K48" s="112" t="s">
        <v>467</v>
      </c>
      <c r="L48" s="112" t="s">
        <v>468</v>
      </c>
      <c r="M48" s="112"/>
      <c r="N48" s="112" t="s">
        <v>274</v>
      </c>
      <c r="O48" s="112"/>
      <c r="P48" s="115" t="s">
        <v>336</v>
      </c>
      <c r="Q48" s="112"/>
      <c r="R48" s="112"/>
      <c r="S48" s="76" t="s">
        <v>130</v>
      </c>
      <c r="T48" s="49"/>
    </row>
    <row r="49" spans="1:20" ht="15.75" customHeight="1">
      <c r="A49" s="91">
        <v>2605979</v>
      </c>
      <c r="B49" s="128" t="s">
        <v>322</v>
      </c>
      <c r="C49" s="129" t="s">
        <v>469</v>
      </c>
      <c r="D49" s="92"/>
      <c r="E49" s="84"/>
      <c r="F49" s="84"/>
      <c r="G49" s="93">
        <v>44274</v>
      </c>
      <c r="H49" s="123"/>
      <c r="I49" s="95"/>
      <c r="J49" s="84" t="s">
        <v>424</v>
      </c>
      <c r="K49" s="84"/>
      <c r="L49" s="84"/>
      <c r="M49" s="84"/>
      <c r="N49" s="84" t="s">
        <v>427</v>
      </c>
      <c r="O49" s="84"/>
      <c r="P49" s="95"/>
      <c r="Q49" s="84"/>
      <c r="R49" s="84"/>
      <c r="S49" s="76" t="s">
        <v>130</v>
      </c>
      <c r="T49" s="49"/>
    </row>
    <row r="50" spans="1:20" ht="15.75" customHeight="1">
      <c r="A50" s="91">
        <v>2606662</v>
      </c>
      <c r="B50" s="130" t="s">
        <v>470</v>
      </c>
      <c r="C50" s="84" t="s">
        <v>471</v>
      </c>
      <c r="D50" s="92" t="s">
        <v>461</v>
      </c>
      <c r="E50" s="84" t="s">
        <v>472</v>
      </c>
      <c r="F50" s="84" t="s">
        <v>472</v>
      </c>
      <c r="G50" s="93">
        <v>44277.458333333336</v>
      </c>
      <c r="H50" s="123"/>
      <c r="I50" s="95"/>
      <c r="J50" s="124" t="s">
        <v>473</v>
      </c>
      <c r="K50" s="84"/>
      <c r="L50" s="84" t="s">
        <v>474</v>
      </c>
      <c r="M50" s="84"/>
      <c r="N50" s="84" t="s">
        <v>475</v>
      </c>
      <c r="O50" s="84"/>
      <c r="P50" s="95"/>
      <c r="Q50" s="84"/>
      <c r="R50" s="84"/>
      <c r="S50" s="76" t="s">
        <v>130</v>
      </c>
      <c r="T50" s="49"/>
    </row>
    <row r="51" spans="1:20" ht="15.75" customHeight="1">
      <c r="A51" s="111">
        <v>32110089918</v>
      </c>
      <c r="B51" s="112" t="s">
        <v>476</v>
      </c>
      <c r="C51" s="112" t="s">
        <v>477</v>
      </c>
      <c r="D51" s="111" t="s">
        <v>478</v>
      </c>
      <c r="E51" s="112"/>
      <c r="F51" s="112"/>
      <c r="G51" s="125" t="s">
        <v>479</v>
      </c>
      <c r="H51" s="125" t="s">
        <v>480</v>
      </c>
      <c r="I51" s="115" t="s">
        <v>219</v>
      </c>
      <c r="J51" s="127" t="s">
        <v>481</v>
      </c>
      <c r="K51" s="127" t="s">
        <v>482</v>
      </c>
      <c r="L51" s="112" t="s">
        <v>483</v>
      </c>
      <c r="M51" s="112"/>
      <c r="N51" s="112" t="s">
        <v>335</v>
      </c>
      <c r="O51" s="112"/>
      <c r="P51" s="115" t="s">
        <v>336</v>
      </c>
      <c r="Q51" s="112" t="s">
        <v>484</v>
      </c>
      <c r="R51" s="112"/>
      <c r="S51" s="76" t="s">
        <v>130</v>
      </c>
      <c r="T51" s="49"/>
    </row>
    <row r="52" spans="1:20" ht="15.75" customHeight="1">
      <c r="A52" s="71">
        <v>32110104349</v>
      </c>
      <c r="B52" s="72" t="s">
        <v>485</v>
      </c>
      <c r="C52" s="72" t="s">
        <v>486</v>
      </c>
      <c r="D52" s="71" t="s">
        <v>487</v>
      </c>
      <c r="E52" s="72"/>
      <c r="F52" s="72"/>
      <c r="G52" s="75" t="s">
        <v>488</v>
      </c>
      <c r="H52" s="75"/>
      <c r="I52" s="74"/>
      <c r="J52" s="103" t="s">
        <v>489</v>
      </c>
      <c r="K52" s="103" t="s">
        <v>490</v>
      </c>
      <c r="L52" s="72" t="s">
        <v>491</v>
      </c>
      <c r="M52" s="72"/>
      <c r="N52" s="72" t="s">
        <v>354</v>
      </c>
      <c r="O52" s="72"/>
      <c r="P52" s="74" t="s">
        <v>224</v>
      </c>
      <c r="Q52" s="72" t="s">
        <v>484</v>
      </c>
      <c r="R52" s="72"/>
      <c r="S52" s="76" t="s">
        <v>130</v>
      </c>
      <c r="T52" s="49"/>
    </row>
    <row r="53" spans="1:20" ht="15.75" customHeight="1">
      <c r="A53" s="71">
        <v>32110104638</v>
      </c>
      <c r="B53" s="72" t="s">
        <v>492</v>
      </c>
      <c r="C53" s="72" t="s">
        <v>322</v>
      </c>
      <c r="D53" s="71" t="s">
        <v>493</v>
      </c>
      <c r="E53" s="72"/>
      <c r="F53" s="72"/>
      <c r="G53" s="75" t="s">
        <v>494</v>
      </c>
      <c r="H53" s="75" t="s">
        <v>495</v>
      </c>
      <c r="I53" s="74"/>
      <c r="J53" s="103" t="s">
        <v>496</v>
      </c>
      <c r="K53" s="72"/>
      <c r="L53" s="72" t="s">
        <v>497</v>
      </c>
      <c r="M53" s="72"/>
      <c r="N53" s="72" t="s">
        <v>354</v>
      </c>
      <c r="O53" s="72"/>
      <c r="P53" s="74" t="s">
        <v>224</v>
      </c>
      <c r="Q53" s="72" t="s">
        <v>498</v>
      </c>
      <c r="R53" s="72"/>
      <c r="S53" s="76" t="s">
        <v>130</v>
      </c>
      <c r="T53" s="49"/>
    </row>
    <row r="54" spans="1:20" ht="15.75" customHeight="1">
      <c r="A54" s="71">
        <v>2608287</v>
      </c>
      <c r="B54" s="72" t="s">
        <v>499</v>
      </c>
      <c r="C54" s="72" t="s">
        <v>500</v>
      </c>
      <c r="D54" s="71" t="s">
        <v>501</v>
      </c>
      <c r="E54" s="72"/>
      <c r="F54" s="72"/>
      <c r="G54" s="73">
        <v>44281.583333333336</v>
      </c>
      <c r="H54" s="73">
        <v>44322.625</v>
      </c>
      <c r="I54" s="74"/>
      <c r="J54" s="103" t="s">
        <v>502</v>
      </c>
      <c r="K54" s="72" t="s">
        <v>432</v>
      </c>
      <c r="L54" s="72" t="s">
        <v>421</v>
      </c>
      <c r="M54" s="72"/>
      <c r="N54" s="72" t="s">
        <v>354</v>
      </c>
      <c r="O54" s="72"/>
      <c r="P54" s="74" t="s">
        <v>224</v>
      </c>
      <c r="Q54" s="72" t="s">
        <v>503</v>
      </c>
      <c r="R54" s="72"/>
      <c r="S54" s="76" t="s">
        <v>130</v>
      </c>
      <c r="T54" s="49"/>
    </row>
    <row r="55" spans="1:20" ht="15.75" customHeight="1">
      <c r="A55" s="71">
        <v>32110114812</v>
      </c>
      <c r="B55" s="72" t="s">
        <v>504</v>
      </c>
      <c r="C55" s="72" t="s">
        <v>505</v>
      </c>
      <c r="D55" s="71" t="s">
        <v>506</v>
      </c>
      <c r="E55" s="72"/>
      <c r="F55" s="72"/>
      <c r="G55" s="75" t="s">
        <v>507</v>
      </c>
      <c r="H55" s="75" t="s">
        <v>508</v>
      </c>
      <c r="I55" s="74"/>
      <c r="J55" s="103" t="s">
        <v>509</v>
      </c>
      <c r="K55" s="103" t="s">
        <v>510</v>
      </c>
      <c r="L55" s="72" t="s">
        <v>511</v>
      </c>
      <c r="M55" s="72"/>
      <c r="N55" s="72" t="s">
        <v>354</v>
      </c>
      <c r="O55" s="72"/>
      <c r="P55" s="74" t="s">
        <v>224</v>
      </c>
      <c r="Q55" s="72" t="s">
        <v>503</v>
      </c>
      <c r="R55" s="72"/>
      <c r="S55" s="76" t="s">
        <v>130</v>
      </c>
      <c r="T55" s="49"/>
    </row>
    <row r="56" spans="1:20" ht="15.75" customHeight="1">
      <c r="A56" s="111">
        <v>32110110139</v>
      </c>
      <c r="B56" s="112" t="s">
        <v>512</v>
      </c>
      <c r="C56" s="112" t="s">
        <v>513</v>
      </c>
      <c r="D56" s="111" t="s">
        <v>514</v>
      </c>
      <c r="E56" s="112" t="s">
        <v>449</v>
      </c>
      <c r="F56" s="112" t="s">
        <v>449</v>
      </c>
      <c r="G56" s="113">
        <v>44286</v>
      </c>
      <c r="H56" s="113">
        <v>44291</v>
      </c>
      <c r="I56" s="115" t="s">
        <v>515</v>
      </c>
      <c r="J56" s="131" t="s">
        <v>516</v>
      </c>
      <c r="K56" s="112"/>
      <c r="L56" s="132" t="s">
        <v>517</v>
      </c>
      <c r="M56" s="112"/>
      <c r="N56" s="112" t="s">
        <v>335</v>
      </c>
      <c r="O56" s="112"/>
      <c r="P56" s="115" t="s">
        <v>336</v>
      </c>
      <c r="Q56" s="112"/>
      <c r="R56" s="112"/>
      <c r="S56" s="76" t="s">
        <v>130</v>
      </c>
      <c r="T56" s="49"/>
    </row>
    <row r="57" spans="1:20" ht="15.75" customHeight="1">
      <c r="A57" s="111">
        <v>2617155</v>
      </c>
      <c r="B57" s="112" t="s">
        <v>518</v>
      </c>
      <c r="C57" s="112" t="s">
        <v>519</v>
      </c>
      <c r="D57" s="111" t="s">
        <v>461</v>
      </c>
      <c r="E57" s="112"/>
      <c r="F57" s="112"/>
      <c r="G57" s="125"/>
      <c r="H57" s="125"/>
      <c r="I57" s="115"/>
      <c r="J57" s="127" t="s">
        <v>520</v>
      </c>
      <c r="K57" s="112" t="s">
        <v>300</v>
      </c>
      <c r="L57" s="112" t="s">
        <v>521</v>
      </c>
      <c r="M57" s="112"/>
      <c r="N57" s="112" t="s">
        <v>434</v>
      </c>
      <c r="O57" s="112"/>
      <c r="P57" s="115" t="s">
        <v>336</v>
      </c>
      <c r="Q57" s="112"/>
      <c r="R57" s="112"/>
      <c r="S57" s="76" t="s">
        <v>130</v>
      </c>
      <c r="T57" s="49"/>
    </row>
    <row r="58" spans="1:20" ht="15.75" customHeight="1">
      <c r="A58" s="71">
        <v>2613359</v>
      </c>
      <c r="B58" s="72" t="s">
        <v>499</v>
      </c>
      <c r="C58" s="72" t="s">
        <v>522</v>
      </c>
      <c r="D58" s="71" t="s">
        <v>523</v>
      </c>
      <c r="E58" s="72"/>
      <c r="F58" s="72"/>
      <c r="G58" s="73">
        <v>44287.583333333336</v>
      </c>
      <c r="H58" s="73">
        <v>44323.625</v>
      </c>
      <c r="I58" s="74"/>
      <c r="J58" s="103" t="s">
        <v>524</v>
      </c>
      <c r="K58" s="72" t="s">
        <v>300</v>
      </c>
      <c r="L58" s="72" t="s">
        <v>421</v>
      </c>
      <c r="M58" s="72"/>
      <c r="N58" s="72" t="s">
        <v>354</v>
      </c>
      <c r="O58" s="72"/>
      <c r="P58" s="74" t="s">
        <v>224</v>
      </c>
      <c r="Q58" s="72" t="s">
        <v>355</v>
      </c>
      <c r="R58" s="72"/>
      <c r="S58" s="76" t="s">
        <v>130</v>
      </c>
      <c r="T58" s="49"/>
    </row>
    <row r="59" spans="1:20" ht="15.75" customHeight="1">
      <c r="A59" s="71">
        <v>32110116720</v>
      </c>
      <c r="B59" s="72" t="s">
        <v>525</v>
      </c>
      <c r="C59" s="72" t="s">
        <v>526</v>
      </c>
      <c r="D59" s="71" t="s">
        <v>527</v>
      </c>
      <c r="E59" s="72"/>
      <c r="F59" s="72"/>
      <c r="G59" s="75"/>
      <c r="H59" s="75"/>
      <c r="I59" s="74"/>
      <c r="J59" s="103" t="s">
        <v>528</v>
      </c>
      <c r="K59" s="103" t="s">
        <v>529</v>
      </c>
      <c r="L59" s="72" t="s">
        <v>530</v>
      </c>
      <c r="M59" s="72"/>
      <c r="N59" s="72" t="s">
        <v>354</v>
      </c>
      <c r="O59" s="72"/>
      <c r="P59" s="74" t="s">
        <v>224</v>
      </c>
      <c r="Q59" s="72" t="s">
        <v>531</v>
      </c>
      <c r="R59" s="72"/>
      <c r="S59" s="76" t="s">
        <v>130</v>
      </c>
      <c r="T59" s="49"/>
    </row>
    <row r="60" spans="1:20" ht="15.75" customHeight="1">
      <c r="A60" s="71">
        <v>32110112465</v>
      </c>
      <c r="B60" s="72" t="s">
        <v>532</v>
      </c>
      <c r="C60" s="72" t="s">
        <v>533</v>
      </c>
      <c r="D60" s="71" t="s">
        <v>534</v>
      </c>
      <c r="E60" s="72"/>
      <c r="F60" s="72"/>
      <c r="G60" s="75" t="s">
        <v>535</v>
      </c>
      <c r="H60" s="75" t="s">
        <v>536</v>
      </c>
      <c r="I60" s="74"/>
      <c r="J60" s="103" t="s">
        <v>537</v>
      </c>
      <c r="K60" s="103" t="s">
        <v>538</v>
      </c>
      <c r="L60" s="72" t="s">
        <v>539</v>
      </c>
      <c r="M60" s="72"/>
      <c r="N60" s="72" t="s">
        <v>354</v>
      </c>
      <c r="O60" s="72"/>
      <c r="P60" s="74" t="s">
        <v>224</v>
      </c>
      <c r="Q60" s="72" t="s">
        <v>531</v>
      </c>
      <c r="R60" s="72"/>
      <c r="S60" s="76" t="s">
        <v>130</v>
      </c>
      <c r="T60" s="49"/>
    </row>
    <row r="61" spans="1:20" ht="15.75" customHeight="1">
      <c r="A61" s="71">
        <v>32110128845</v>
      </c>
      <c r="B61" s="72" t="s">
        <v>540</v>
      </c>
      <c r="C61" s="72" t="s">
        <v>541</v>
      </c>
      <c r="D61" s="71" t="s">
        <v>542</v>
      </c>
      <c r="E61" s="72"/>
      <c r="F61" s="72" t="s">
        <v>543</v>
      </c>
      <c r="G61" s="75" t="s">
        <v>544</v>
      </c>
      <c r="H61" s="75"/>
      <c r="I61" s="74"/>
      <c r="J61" s="103" t="s">
        <v>545</v>
      </c>
      <c r="K61" s="103" t="s">
        <v>529</v>
      </c>
      <c r="L61" s="72" t="s">
        <v>546</v>
      </c>
      <c r="M61" s="72"/>
      <c r="N61" s="72" t="s">
        <v>354</v>
      </c>
      <c r="O61" s="72"/>
      <c r="P61" s="74" t="s">
        <v>224</v>
      </c>
      <c r="Q61" s="72" t="s">
        <v>531</v>
      </c>
      <c r="R61" s="72"/>
      <c r="S61" s="76" t="s">
        <v>130</v>
      </c>
      <c r="T61" s="49"/>
    </row>
    <row r="62" spans="1:20" ht="15.75" customHeight="1">
      <c r="A62" s="71">
        <v>2620470</v>
      </c>
      <c r="B62" s="72" t="s">
        <v>547</v>
      </c>
      <c r="C62" s="72" t="s">
        <v>548</v>
      </c>
      <c r="D62" s="71" t="s">
        <v>549</v>
      </c>
      <c r="E62" s="72"/>
      <c r="F62" s="72"/>
      <c r="G62" s="73">
        <v>44291.416666666664</v>
      </c>
      <c r="H62" s="73">
        <v>44301.625</v>
      </c>
      <c r="I62" s="74"/>
      <c r="J62" s="103" t="s">
        <v>550</v>
      </c>
      <c r="K62" s="72" t="s">
        <v>300</v>
      </c>
      <c r="L62" s="72" t="s">
        <v>551</v>
      </c>
      <c r="M62" s="72"/>
      <c r="N62" s="72" t="s">
        <v>354</v>
      </c>
      <c r="O62" s="72"/>
      <c r="P62" s="74" t="s">
        <v>224</v>
      </c>
      <c r="Q62" s="72" t="s">
        <v>552</v>
      </c>
      <c r="R62" s="72"/>
      <c r="S62" s="76" t="s">
        <v>130</v>
      </c>
      <c r="T62" s="49"/>
    </row>
    <row r="63" spans="1:20" ht="15.75" customHeight="1">
      <c r="A63" s="133" t="s">
        <v>553</v>
      </c>
      <c r="B63" s="98"/>
      <c r="C63" s="98"/>
      <c r="D63" s="99"/>
      <c r="E63" s="98"/>
      <c r="F63" s="98"/>
      <c r="G63" s="100"/>
      <c r="H63" s="100"/>
      <c r="I63" s="101"/>
      <c r="J63" s="98"/>
      <c r="K63" s="98"/>
      <c r="L63" s="98"/>
      <c r="M63" s="98"/>
      <c r="N63" s="98"/>
      <c r="O63" s="98"/>
      <c r="P63" s="101"/>
      <c r="Q63" s="98"/>
      <c r="R63" s="98"/>
      <c r="S63" s="76" t="s">
        <v>130</v>
      </c>
      <c r="T63" s="49"/>
    </row>
    <row r="64" spans="1:20" ht="15.75" customHeight="1">
      <c r="A64" s="71">
        <v>32110148273</v>
      </c>
      <c r="B64" s="72" t="s">
        <v>554</v>
      </c>
      <c r="C64" s="72" t="s">
        <v>555</v>
      </c>
      <c r="D64" s="71" t="s">
        <v>556</v>
      </c>
      <c r="E64" s="72"/>
      <c r="F64" s="72"/>
      <c r="G64" s="75" t="s">
        <v>557</v>
      </c>
      <c r="H64" s="75" t="s">
        <v>558</v>
      </c>
      <c r="I64" s="74"/>
      <c r="J64" s="103" t="s">
        <v>559</v>
      </c>
      <c r="K64" s="103" t="s">
        <v>560</v>
      </c>
      <c r="L64" s="72" t="s">
        <v>561</v>
      </c>
      <c r="M64" s="72"/>
      <c r="N64" s="72" t="s">
        <v>354</v>
      </c>
      <c r="O64" s="72"/>
      <c r="P64" s="74" t="s">
        <v>289</v>
      </c>
      <c r="Q64" s="72" t="s">
        <v>562</v>
      </c>
      <c r="R64" s="72"/>
      <c r="S64" s="76" t="s">
        <v>130</v>
      </c>
      <c r="T64" s="49"/>
    </row>
    <row r="65" spans="1:20" ht="15.75" customHeight="1">
      <c r="A65" s="71">
        <v>32110140593</v>
      </c>
      <c r="B65" s="72" t="s">
        <v>563</v>
      </c>
      <c r="C65" s="72" t="s">
        <v>564</v>
      </c>
      <c r="D65" s="71" t="s">
        <v>565</v>
      </c>
      <c r="E65" s="72"/>
      <c r="F65" s="72"/>
      <c r="G65" s="75" t="s">
        <v>566</v>
      </c>
      <c r="H65" s="75" t="s">
        <v>567</v>
      </c>
      <c r="I65" s="74"/>
      <c r="J65" s="103" t="s">
        <v>568</v>
      </c>
      <c r="K65" s="134" t="s">
        <v>569</v>
      </c>
      <c r="L65" s="72" t="s">
        <v>570</v>
      </c>
      <c r="M65" s="72"/>
      <c r="N65" s="72" t="s">
        <v>354</v>
      </c>
      <c r="O65" s="72"/>
      <c r="P65" s="74" t="s">
        <v>224</v>
      </c>
      <c r="Q65" s="72" t="s">
        <v>562</v>
      </c>
      <c r="R65" s="72" t="s">
        <v>571</v>
      </c>
      <c r="S65" s="76" t="s">
        <v>130</v>
      </c>
      <c r="T65" s="49"/>
    </row>
    <row r="66" spans="1:20" ht="15.75" customHeight="1">
      <c r="A66" s="71">
        <v>32110156037</v>
      </c>
      <c r="B66" s="72" t="s">
        <v>572</v>
      </c>
      <c r="C66" s="72" t="s">
        <v>573</v>
      </c>
      <c r="D66" s="71" t="s">
        <v>574</v>
      </c>
      <c r="E66" s="72"/>
      <c r="F66" s="72"/>
      <c r="G66" s="75" t="s">
        <v>575</v>
      </c>
      <c r="H66" s="75" t="s">
        <v>576</v>
      </c>
      <c r="I66" s="74"/>
      <c r="J66" s="103" t="s">
        <v>577</v>
      </c>
      <c r="K66" s="103" t="s">
        <v>538</v>
      </c>
      <c r="L66" s="72" t="s">
        <v>539</v>
      </c>
      <c r="M66" s="72"/>
      <c r="N66" s="72" t="s">
        <v>354</v>
      </c>
      <c r="O66" s="72"/>
      <c r="P66" s="74" t="s">
        <v>289</v>
      </c>
      <c r="Q66" s="72" t="s">
        <v>531</v>
      </c>
      <c r="R66" s="72"/>
      <c r="S66" s="76" t="s">
        <v>130</v>
      </c>
      <c r="T66" s="49"/>
    </row>
    <row r="67" spans="1:20" ht="15.75" customHeight="1">
      <c r="A67" s="71">
        <v>2623907</v>
      </c>
      <c r="B67" s="72" t="s">
        <v>578</v>
      </c>
      <c r="C67" s="72" t="s">
        <v>579</v>
      </c>
      <c r="D67" s="71" t="s">
        <v>580</v>
      </c>
      <c r="E67" s="72"/>
      <c r="F67" s="72"/>
      <c r="G67" s="73">
        <v>44298.375</v>
      </c>
      <c r="H67" s="73">
        <v>44322</v>
      </c>
      <c r="I67" s="74"/>
      <c r="J67" s="103" t="s">
        <v>581</v>
      </c>
      <c r="K67" s="72" t="s">
        <v>300</v>
      </c>
      <c r="L67" s="72" t="s">
        <v>582</v>
      </c>
      <c r="M67" s="72"/>
      <c r="N67" s="72" t="s">
        <v>354</v>
      </c>
      <c r="O67" s="72"/>
      <c r="P67" s="74" t="s">
        <v>289</v>
      </c>
      <c r="Q67" s="72" t="s">
        <v>583</v>
      </c>
      <c r="R67" s="72"/>
      <c r="S67" s="76" t="s">
        <v>130</v>
      </c>
      <c r="T67" s="49"/>
    </row>
    <row r="68" spans="1:20" ht="15.75" customHeight="1">
      <c r="A68" s="52">
        <v>2620455</v>
      </c>
      <c r="B68" s="85" t="s">
        <v>584</v>
      </c>
      <c r="C68" s="85" t="s">
        <v>585</v>
      </c>
      <c r="D68" s="52" t="s">
        <v>586</v>
      </c>
      <c r="E68" s="85"/>
      <c r="F68" s="85"/>
      <c r="G68" s="86">
        <v>44302.5</v>
      </c>
      <c r="H68" s="86">
        <v>44334.625</v>
      </c>
      <c r="I68" s="87"/>
      <c r="J68" s="135" t="s">
        <v>587</v>
      </c>
      <c r="K68" s="85" t="s">
        <v>300</v>
      </c>
      <c r="L68" s="85"/>
      <c r="M68" s="85"/>
      <c r="N68" s="85" t="s">
        <v>354</v>
      </c>
      <c r="O68" s="85"/>
      <c r="P68" s="87" t="s">
        <v>239</v>
      </c>
      <c r="Q68" s="85" t="s">
        <v>588</v>
      </c>
      <c r="R68" s="85"/>
      <c r="S68" s="76" t="s">
        <v>130</v>
      </c>
      <c r="T68" s="49"/>
    </row>
    <row r="69" spans="1:20" ht="15.75" customHeight="1">
      <c r="A69" s="71">
        <v>32110164390</v>
      </c>
      <c r="B69" s="136" t="s">
        <v>589</v>
      </c>
      <c r="C69" s="72" t="s">
        <v>590</v>
      </c>
      <c r="D69" s="71" t="s">
        <v>591</v>
      </c>
      <c r="E69" s="72"/>
      <c r="F69" s="72"/>
      <c r="G69" s="75" t="s">
        <v>592</v>
      </c>
      <c r="H69" s="75" t="s">
        <v>593</v>
      </c>
      <c r="I69" s="74"/>
      <c r="J69" s="103" t="s">
        <v>594</v>
      </c>
      <c r="K69" s="103" t="s">
        <v>490</v>
      </c>
      <c r="L69" s="72" t="s">
        <v>491</v>
      </c>
      <c r="M69" s="72"/>
      <c r="N69" s="72" t="s">
        <v>354</v>
      </c>
      <c r="O69" s="72"/>
      <c r="P69" s="74" t="s">
        <v>289</v>
      </c>
      <c r="Q69" s="72" t="s">
        <v>531</v>
      </c>
      <c r="R69" s="72"/>
      <c r="S69" s="76" t="s">
        <v>130</v>
      </c>
      <c r="T69" s="49"/>
    </row>
    <row r="70" spans="1:20" ht="15.75" customHeight="1">
      <c r="A70" s="137" t="s">
        <v>595</v>
      </c>
      <c r="B70" s="105" t="s">
        <v>596</v>
      </c>
      <c r="C70" s="105" t="s">
        <v>597</v>
      </c>
      <c r="D70" s="104" t="s">
        <v>461</v>
      </c>
      <c r="E70" s="105"/>
      <c r="F70" s="105" t="s">
        <v>472</v>
      </c>
      <c r="G70" s="109" t="s">
        <v>598</v>
      </c>
      <c r="H70" s="106">
        <v>44300</v>
      </c>
      <c r="I70" s="107"/>
      <c r="J70" s="108" t="s">
        <v>599</v>
      </c>
      <c r="K70" s="105"/>
      <c r="L70" s="105" t="s">
        <v>600</v>
      </c>
      <c r="M70" s="105"/>
      <c r="N70" s="105" t="s">
        <v>475</v>
      </c>
      <c r="O70" s="105"/>
      <c r="P70" s="107" t="s">
        <v>282</v>
      </c>
      <c r="Q70" s="105"/>
      <c r="R70" s="105"/>
      <c r="S70" s="76" t="s">
        <v>130</v>
      </c>
      <c r="T70" s="49"/>
    </row>
    <row r="71" spans="1:20" ht="15.75" customHeight="1">
      <c r="A71" s="138" t="s">
        <v>601</v>
      </c>
      <c r="B71" s="105" t="s">
        <v>409</v>
      </c>
      <c r="C71" s="105" t="s">
        <v>602</v>
      </c>
      <c r="D71" s="104" t="s">
        <v>461</v>
      </c>
      <c r="E71" s="105" t="s">
        <v>472</v>
      </c>
      <c r="F71" s="105" t="s">
        <v>472</v>
      </c>
      <c r="G71" s="109" t="s">
        <v>603</v>
      </c>
      <c r="H71" s="106">
        <v>44298.916666666664</v>
      </c>
      <c r="I71" s="107"/>
      <c r="J71" s="108" t="s">
        <v>604</v>
      </c>
      <c r="K71" s="105"/>
      <c r="L71" s="105" t="s">
        <v>605</v>
      </c>
      <c r="M71" s="105"/>
      <c r="N71" s="105" t="s">
        <v>475</v>
      </c>
      <c r="O71" s="105"/>
      <c r="P71" s="107" t="s">
        <v>282</v>
      </c>
      <c r="Q71" s="105"/>
      <c r="R71" s="105"/>
      <c r="S71" s="76" t="s">
        <v>130</v>
      </c>
      <c r="T71" s="49"/>
    </row>
    <row r="72" spans="1:20" ht="15.75" customHeight="1">
      <c r="A72" s="111" t="s">
        <v>606</v>
      </c>
      <c r="B72" s="112" t="s">
        <v>607</v>
      </c>
      <c r="C72" s="139" t="s">
        <v>608</v>
      </c>
      <c r="D72" s="111" t="s">
        <v>461</v>
      </c>
      <c r="E72" s="112" t="s">
        <v>449</v>
      </c>
      <c r="F72" s="112" t="s">
        <v>472</v>
      </c>
      <c r="G72" s="125" t="s">
        <v>609</v>
      </c>
      <c r="H72" s="140" t="s">
        <v>610</v>
      </c>
      <c r="I72" s="115"/>
      <c r="J72" s="127" t="s">
        <v>611</v>
      </c>
      <c r="K72" s="112"/>
      <c r="L72" s="112" t="s">
        <v>605</v>
      </c>
      <c r="M72" s="112"/>
      <c r="N72" s="112" t="s">
        <v>475</v>
      </c>
      <c r="O72" s="112"/>
      <c r="P72" s="115" t="s">
        <v>336</v>
      </c>
      <c r="Q72" s="112"/>
      <c r="R72" s="112"/>
      <c r="S72" s="76" t="s">
        <v>130</v>
      </c>
      <c r="T72" s="49"/>
    </row>
    <row r="73" spans="1:20" ht="15.75" customHeight="1">
      <c r="A73" s="71">
        <v>2631249</v>
      </c>
      <c r="B73" s="72" t="s">
        <v>612</v>
      </c>
      <c r="C73" s="72" t="s">
        <v>613</v>
      </c>
      <c r="D73" s="71" t="s">
        <v>461</v>
      </c>
      <c r="E73" s="72"/>
      <c r="F73" s="72"/>
      <c r="G73" s="73">
        <v>44300.666666666664</v>
      </c>
      <c r="H73" s="75"/>
      <c r="I73" s="74"/>
      <c r="J73" s="103" t="s">
        <v>614</v>
      </c>
      <c r="K73" s="72" t="s">
        <v>365</v>
      </c>
      <c r="L73" s="72" t="s">
        <v>615</v>
      </c>
      <c r="M73" s="72"/>
      <c r="N73" s="72" t="s">
        <v>354</v>
      </c>
      <c r="O73" s="72"/>
      <c r="P73" s="74" t="s">
        <v>289</v>
      </c>
      <c r="Q73" s="72"/>
      <c r="R73" s="72" t="s">
        <v>616</v>
      </c>
      <c r="S73" s="76" t="s">
        <v>130</v>
      </c>
      <c r="T73" s="49"/>
    </row>
    <row r="74" spans="1:20" ht="15.75" customHeight="1">
      <c r="A74" s="111" t="s">
        <v>617</v>
      </c>
      <c r="B74" s="112" t="s">
        <v>409</v>
      </c>
      <c r="C74" s="112" t="s">
        <v>597</v>
      </c>
      <c r="D74" s="111" t="s">
        <v>461</v>
      </c>
      <c r="E74" s="112" t="s">
        <v>472</v>
      </c>
      <c r="F74" s="112" t="s">
        <v>472</v>
      </c>
      <c r="G74" s="113">
        <v>44309.625</v>
      </c>
      <c r="H74" s="125"/>
      <c r="I74" s="115"/>
      <c r="J74" s="127" t="s">
        <v>618</v>
      </c>
      <c r="K74" s="112"/>
      <c r="L74" s="112"/>
      <c r="M74" s="112"/>
      <c r="N74" s="112" t="s">
        <v>475</v>
      </c>
      <c r="O74" s="112"/>
      <c r="P74" s="115" t="s">
        <v>336</v>
      </c>
      <c r="Q74" s="112"/>
      <c r="R74" s="112"/>
      <c r="S74" s="76" t="s">
        <v>130</v>
      </c>
      <c r="T74" s="49"/>
    </row>
    <row r="75" spans="1:20" ht="15.75" customHeight="1">
      <c r="A75" s="111">
        <v>32110184037</v>
      </c>
      <c r="B75" s="112" t="s">
        <v>409</v>
      </c>
      <c r="C75" s="112" t="s">
        <v>619</v>
      </c>
      <c r="D75" s="111"/>
      <c r="E75" s="112"/>
      <c r="F75" s="112"/>
      <c r="G75" s="125"/>
      <c r="H75" s="125"/>
      <c r="I75" s="115"/>
      <c r="J75" s="112"/>
      <c r="K75" s="112"/>
      <c r="L75" s="112"/>
      <c r="M75" s="112"/>
      <c r="N75" s="112" t="s">
        <v>427</v>
      </c>
      <c r="O75" s="112"/>
      <c r="P75" s="115" t="s">
        <v>336</v>
      </c>
      <c r="Q75" s="112"/>
      <c r="R75" s="112"/>
      <c r="S75" s="76" t="s">
        <v>130</v>
      </c>
      <c r="T75" s="49"/>
    </row>
    <row r="76" spans="1:20" ht="15.75" customHeight="1">
      <c r="A76" s="111">
        <v>32110178853</v>
      </c>
      <c r="B76" s="112" t="s">
        <v>409</v>
      </c>
      <c r="C76" s="112" t="s">
        <v>620</v>
      </c>
      <c r="D76" s="111"/>
      <c r="E76" s="112"/>
      <c r="F76" s="112"/>
      <c r="G76" s="125"/>
      <c r="H76" s="125"/>
      <c r="I76" s="115"/>
      <c r="J76" s="112"/>
      <c r="K76" s="112"/>
      <c r="L76" s="112"/>
      <c r="M76" s="112"/>
      <c r="N76" s="112" t="s">
        <v>427</v>
      </c>
      <c r="O76" s="112"/>
      <c r="P76" s="115" t="s">
        <v>336</v>
      </c>
      <c r="Q76" s="112"/>
      <c r="R76" s="112"/>
      <c r="S76" s="76" t="s">
        <v>130</v>
      </c>
      <c r="T76" s="49"/>
    </row>
    <row r="77" spans="1:20" ht="15.75" customHeight="1">
      <c r="A77" s="111"/>
      <c r="B77" s="112" t="s">
        <v>409</v>
      </c>
      <c r="C77" s="112" t="s">
        <v>621</v>
      </c>
      <c r="D77" s="111"/>
      <c r="E77" s="112"/>
      <c r="F77" s="112"/>
      <c r="G77" s="125"/>
      <c r="H77" s="125"/>
      <c r="I77" s="115"/>
      <c r="J77" s="112"/>
      <c r="K77" s="112"/>
      <c r="L77" s="112"/>
      <c r="M77" s="112"/>
      <c r="N77" s="112" t="s">
        <v>427</v>
      </c>
      <c r="O77" s="112"/>
      <c r="P77" s="115" t="s">
        <v>336</v>
      </c>
      <c r="Q77" s="112"/>
      <c r="R77" s="112"/>
      <c r="S77" s="76" t="s">
        <v>130</v>
      </c>
      <c r="T77" s="49"/>
    </row>
    <row r="78" spans="1:20" ht="15.75" customHeight="1">
      <c r="A78" s="71" t="s">
        <v>622</v>
      </c>
      <c r="B78" s="72" t="s">
        <v>623</v>
      </c>
      <c r="C78" s="72" t="s">
        <v>597</v>
      </c>
      <c r="D78" s="71" t="s">
        <v>461</v>
      </c>
      <c r="E78" s="72"/>
      <c r="F78" s="72"/>
      <c r="G78" s="73">
        <v>44302.625</v>
      </c>
      <c r="H78" s="75"/>
      <c r="I78" s="74"/>
      <c r="J78" s="103" t="s">
        <v>624</v>
      </c>
      <c r="K78" s="72"/>
      <c r="L78" s="72"/>
      <c r="M78" s="72"/>
      <c r="N78" s="72" t="s">
        <v>434</v>
      </c>
      <c r="O78" s="72"/>
      <c r="P78" s="74" t="s">
        <v>224</v>
      </c>
      <c r="Q78" s="72"/>
      <c r="R78" s="72" t="s">
        <v>625</v>
      </c>
      <c r="S78" s="76" t="s">
        <v>130</v>
      </c>
      <c r="T78" s="49"/>
    </row>
    <row r="79" spans="1:20" ht="15.75" customHeight="1">
      <c r="A79" s="71" t="s">
        <v>626</v>
      </c>
      <c r="B79" s="72" t="s">
        <v>627</v>
      </c>
      <c r="C79" s="72" t="s">
        <v>628</v>
      </c>
      <c r="D79" s="71" t="s">
        <v>461</v>
      </c>
      <c r="E79" s="72"/>
      <c r="F79" s="72"/>
      <c r="G79" s="73">
        <v>44302.625</v>
      </c>
      <c r="H79" s="75"/>
      <c r="I79" s="74"/>
      <c r="J79" s="103" t="s">
        <v>629</v>
      </c>
      <c r="K79" s="72"/>
      <c r="L79" s="72"/>
      <c r="M79" s="72"/>
      <c r="N79" s="72" t="s">
        <v>434</v>
      </c>
      <c r="O79" s="72"/>
      <c r="P79" s="74" t="s">
        <v>224</v>
      </c>
      <c r="Q79" s="72"/>
      <c r="R79" s="72" t="s">
        <v>630</v>
      </c>
      <c r="S79" s="76" t="s">
        <v>130</v>
      </c>
      <c r="T79" s="49"/>
    </row>
    <row r="80" spans="1:20" ht="15.75" customHeight="1">
      <c r="A80" s="71" t="s">
        <v>631</v>
      </c>
      <c r="B80" s="72" t="s">
        <v>627</v>
      </c>
      <c r="C80" s="72" t="s">
        <v>628</v>
      </c>
      <c r="D80" s="71" t="s">
        <v>461</v>
      </c>
      <c r="E80" s="72"/>
      <c r="F80" s="72"/>
      <c r="G80" s="73">
        <v>44302</v>
      </c>
      <c r="H80" s="75"/>
      <c r="I80" s="74"/>
      <c r="J80" s="103" t="s">
        <v>632</v>
      </c>
      <c r="K80" s="72"/>
      <c r="L80" s="72"/>
      <c r="M80" s="72"/>
      <c r="N80" s="72" t="s">
        <v>434</v>
      </c>
      <c r="O80" s="72"/>
      <c r="P80" s="74" t="s">
        <v>224</v>
      </c>
      <c r="Q80" s="72"/>
      <c r="R80" s="72" t="s">
        <v>630</v>
      </c>
      <c r="S80" s="76" t="s">
        <v>130</v>
      </c>
      <c r="T80" s="49"/>
    </row>
    <row r="81" spans="1:20" ht="15.75" customHeight="1">
      <c r="A81" s="71" t="s">
        <v>633</v>
      </c>
      <c r="B81" s="72" t="s">
        <v>435</v>
      </c>
      <c r="C81" s="72" t="s">
        <v>634</v>
      </c>
      <c r="D81" s="71" t="s">
        <v>461</v>
      </c>
      <c r="E81" s="72"/>
      <c r="F81" s="72"/>
      <c r="G81" s="73">
        <v>44309.5625</v>
      </c>
      <c r="H81" s="75"/>
      <c r="I81" s="74"/>
      <c r="J81" s="103" t="s">
        <v>635</v>
      </c>
      <c r="K81" s="72"/>
      <c r="L81" s="72"/>
      <c r="M81" s="72"/>
      <c r="N81" s="72" t="s">
        <v>636</v>
      </c>
      <c r="O81" s="72"/>
      <c r="P81" s="74" t="s">
        <v>224</v>
      </c>
      <c r="Q81" s="72"/>
      <c r="R81" s="72" t="s">
        <v>637</v>
      </c>
      <c r="S81" s="76" t="s">
        <v>130</v>
      </c>
      <c r="T81" s="49"/>
    </row>
    <row r="82" spans="1:20" ht="15.75" customHeight="1">
      <c r="A82" s="111">
        <v>2644609</v>
      </c>
      <c r="B82" s="112" t="s">
        <v>638</v>
      </c>
      <c r="C82" s="112" t="s">
        <v>613</v>
      </c>
      <c r="D82" s="111" t="s">
        <v>461</v>
      </c>
      <c r="E82" s="112"/>
      <c r="F82" s="112"/>
      <c r="G82" s="125"/>
      <c r="H82" s="125"/>
      <c r="I82" s="115"/>
      <c r="J82" s="116" t="s">
        <v>639</v>
      </c>
      <c r="K82" s="112"/>
      <c r="L82" s="112"/>
      <c r="M82" s="112"/>
      <c r="N82" s="112" t="s">
        <v>427</v>
      </c>
      <c r="O82" s="112"/>
      <c r="P82" s="115" t="s">
        <v>336</v>
      </c>
      <c r="Q82" s="112"/>
      <c r="R82" s="112"/>
      <c r="S82" s="76" t="s">
        <v>130</v>
      </c>
      <c r="T82" s="49"/>
    </row>
    <row r="83" spans="1:20" ht="15.75" customHeight="1">
      <c r="A83" s="71" t="s">
        <v>640</v>
      </c>
      <c r="B83" s="72" t="s">
        <v>641</v>
      </c>
      <c r="C83" s="72" t="s">
        <v>597</v>
      </c>
      <c r="D83" s="71" t="s">
        <v>461</v>
      </c>
      <c r="E83" s="72"/>
      <c r="F83" s="72"/>
      <c r="G83" s="73">
        <v>44321.625</v>
      </c>
      <c r="H83" s="75"/>
      <c r="I83" s="74"/>
      <c r="J83" s="103" t="s">
        <v>642</v>
      </c>
      <c r="K83" s="72"/>
      <c r="L83" s="72"/>
      <c r="M83" s="72"/>
      <c r="N83" s="72" t="s">
        <v>434</v>
      </c>
      <c r="O83" s="72"/>
      <c r="P83" s="74" t="s">
        <v>224</v>
      </c>
      <c r="Q83" s="72"/>
      <c r="R83" s="72" t="s">
        <v>625</v>
      </c>
      <c r="S83" s="76" t="s">
        <v>130</v>
      </c>
      <c r="T83" s="49"/>
    </row>
    <row r="84" spans="1:20" ht="15.75" customHeight="1">
      <c r="A84" s="71">
        <v>2645247</v>
      </c>
      <c r="B84" s="72" t="s">
        <v>499</v>
      </c>
      <c r="C84" s="72" t="s">
        <v>643</v>
      </c>
      <c r="D84" s="71" t="s">
        <v>644</v>
      </c>
      <c r="E84" s="72"/>
      <c r="F84" s="72"/>
      <c r="G84" s="73">
        <v>44322.416666666664</v>
      </c>
      <c r="H84" s="73">
        <v>44365.583333333336</v>
      </c>
      <c r="I84" s="74"/>
      <c r="J84" s="141" t="s">
        <v>645</v>
      </c>
      <c r="K84" s="72" t="s">
        <v>646</v>
      </c>
      <c r="L84" s="72" t="s">
        <v>647</v>
      </c>
      <c r="M84" s="72"/>
      <c r="N84" s="72" t="s">
        <v>354</v>
      </c>
      <c r="O84" s="72"/>
      <c r="P84" s="74" t="s">
        <v>289</v>
      </c>
      <c r="Q84" s="72" t="s">
        <v>531</v>
      </c>
      <c r="R84" s="72"/>
      <c r="S84" s="76" t="s">
        <v>130</v>
      </c>
      <c r="T84" s="49"/>
    </row>
    <row r="85" spans="1:20" ht="15.75" customHeight="1">
      <c r="A85" s="111">
        <v>32110233275</v>
      </c>
      <c r="B85" s="112" t="s">
        <v>648</v>
      </c>
      <c r="C85" s="142" t="s">
        <v>649</v>
      </c>
      <c r="D85" s="111" t="s">
        <v>650</v>
      </c>
      <c r="E85" s="111">
        <v>7900</v>
      </c>
      <c r="F85" s="112"/>
      <c r="G85" s="113">
        <v>44330.5</v>
      </c>
      <c r="H85" s="113">
        <v>44333</v>
      </c>
      <c r="I85" s="115"/>
      <c r="J85" s="131" t="s">
        <v>651</v>
      </c>
      <c r="K85" s="112" t="s">
        <v>652</v>
      </c>
      <c r="L85" s="112" t="s">
        <v>653</v>
      </c>
      <c r="M85" s="112"/>
      <c r="N85" s="112" t="s">
        <v>335</v>
      </c>
      <c r="O85" s="112"/>
      <c r="P85" s="115" t="s">
        <v>336</v>
      </c>
      <c r="Q85" s="112"/>
      <c r="R85" s="112"/>
      <c r="S85" s="76" t="s">
        <v>130</v>
      </c>
      <c r="T85" s="49"/>
    </row>
    <row r="86" spans="1:20" ht="15.75" customHeight="1">
      <c r="A86" s="71">
        <v>32110232404</v>
      </c>
      <c r="B86" s="72" t="s">
        <v>654</v>
      </c>
      <c r="C86" s="72" t="s">
        <v>655</v>
      </c>
      <c r="D86" s="71" t="s">
        <v>656</v>
      </c>
      <c r="E86" s="72"/>
      <c r="F86" s="72"/>
      <c r="G86" s="73">
        <v>44319.75</v>
      </c>
      <c r="H86" s="73">
        <v>44320</v>
      </c>
      <c r="I86" s="74">
        <v>223</v>
      </c>
      <c r="J86" s="141" t="s">
        <v>657</v>
      </c>
      <c r="K86" s="72"/>
      <c r="L86" s="72"/>
      <c r="M86" s="72"/>
      <c r="N86" s="72" t="s">
        <v>335</v>
      </c>
      <c r="O86" s="72"/>
      <c r="P86" s="74" t="s">
        <v>224</v>
      </c>
      <c r="Q86" s="72"/>
      <c r="R86" s="72" t="s">
        <v>658</v>
      </c>
      <c r="S86" s="76" t="s">
        <v>130</v>
      </c>
      <c r="T86" s="49"/>
    </row>
    <row r="87" spans="1:20" ht="15.75" customHeight="1">
      <c r="A87" s="71">
        <v>32110232732</v>
      </c>
      <c r="B87" s="72" t="s">
        <v>659</v>
      </c>
      <c r="C87" s="72" t="s">
        <v>660</v>
      </c>
      <c r="D87" s="71" t="s">
        <v>661</v>
      </c>
      <c r="E87" s="72"/>
      <c r="F87" s="72"/>
      <c r="G87" s="73">
        <v>44327</v>
      </c>
      <c r="H87" s="73">
        <v>44330</v>
      </c>
      <c r="I87" s="138">
        <v>223</v>
      </c>
      <c r="J87" s="141" t="s">
        <v>662</v>
      </c>
      <c r="K87" s="72"/>
      <c r="L87" s="72"/>
      <c r="M87" s="72"/>
      <c r="N87" s="72" t="s">
        <v>335</v>
      </c>
      <c r="O87" s="72"/>
      <c r="P87" s="74" t="s">
        <v>224</v>
      </c>
      <c r="Q87" s="72"/>
      <c r="R87" s="72" t="s">
        <v>303</v>
      </c>
      <c r="S87" s="76" t="s">
        <v>130</v>
      </c>
      <c r="T87" s="49"/>
    </row>
    <row r="88" spans="1:20" ht="15.75" customHeight="1">
      <c r="A88" s="52">
        <v>2627695</v>
      </c>
      <c r="B88" s="85" t="s">
        <v>663</v>
      </c>
      <c r="C88" s="85" t="s">
        <v>664</v>
      </c>
      <c r="D88" s="52" t="s">
        <v>665</v>
      </c>
      <c r="E88" s="85"/>
      <c r="F88" s="85"/>
      <c r="G88" s="86">
        <v>44293</v>
      </c>
      <c r="H88" s="86">
        <v>44293.680555555555</v>
      </c>
      <c r="I88" s="87"/>
      <c r="J88" s="143" t="s">
        <v>666</v>
      </c>
      <c r="K88" s="85"/>
      <c r="L88" s="85" t="s">
        <v>667</v>
      </c>
      <c r="M88" s="85"/>
      <c r="N88" s="85" t="s">
        <v>668</v>
      </c>
      <c r="O88" s="85"/>
      <c r="P88" s="87" t="s">
        <v>239</v>
      </c>
      <c r="Q88" s="85"/>
      <c r="R88" s="85"/>
      <c r="S88" s="76" t="s">
        <v>130</v>
      </c>
      <c r="T88" s="49"/>
    </row>
    <row r="89" spans="1:20" ht="15.75" customHeight="1">
      <c r="A89" s="52" t="s">
        <v>669</v>
      </c>
      <c r="B89" s="49" t="s">
        <v>670</v>
      </c>
      <c r="C89" s="85" t="s">
        <v>671</v>
      </c>
      <c r="D89" s="52" t="s">
        <v>672</v>
      </c>
      <c r="E89" s="85"/>
      <c r="F89" s="85"/>
      <c r="G89" s="86">
        <v>44302.583333333336</v>
      </c>
      <c r="H89" s="86">
        <v>44302.625</v>
      </c>
      <c r="I89" s="87"/>
      <c r="J89" s="143" t="s">
        <v>673</v>
      </c>
      <c r="K89" s="85"/>
      <c r="L89" s="85"/>
      <c r="M89" s="85"/>
      <c r="N89" s="85" t="s">
        <v>668</v>
      </c>
      <c r="O89" s="85"/>
      <c r="P89" s="87" t="s">
        <v>239</v>
      </c>
      <c r="Q89" s="85"/>
      <c r="R89" s="85" t="s">
        <v>674</v>
      </c>
      <c r="S89" s="76" t="s">
        <v>130</v>
      </c>
      <c r="T89" s="49"/>
    </row>
    <row r="90" spans="1:20" ht="15.75" customHeight="1">
      <c r="A90" s="111" t="s">
        <v>675</v>
      </c>
      <c r="B90" s="49" t="s">
        <v>676</v>
      </c>
      <c r="C90" s="112" t="s">
        <v>677</v>
      </c>
      <c r="D90" s="111" t="s">
        <v>678</v>
      </c>
      <c r="E90" s="112"/>
      <c r="F90" s="112"/>
      <c r="G90" s="113">
        <v>44312.458333333336</v>
      </c>
      <c r="H90" s="125"/>
      <c r="I90" s="115"/>
      <c r="J90" s="116" t="s">
        <v>679</v>
      </c>
      <c r="K90" s="112"/>
      <c r="L90" s="112" t="s">
        <v>680</v>
      </c>
      <c r="M90" s="112"/>
      <c r="N90" s="112" t="s">
        <v>668</v>
      </c>
      <c r="O90" s="112"/>
      <c r="P90" s="115" t="s">
        <v>336</v>
      </c>
      <c r="Q90" s="112"/>
      <c r="R90" s="112"/>
      <c r="S90" s="76"/>
      <c r="T90" s="49"/>
    </row>
    <row r="91" spans="1:20" ht="15.75" customHeight="1">
      <c r="A91" s="52">
        <v>2642097</v>
      </c>
      <c r="B91" s="85" t="s">
        <v>663</v>
      </c>
      <c r="C91" s="85" t="s">
        <v>681</v>
      </c>
      <c r="D91" s="52" t="s">
        <v>682</v>
      </c>
      <c r="E91" s="85"/>
      <c r="F91" s="85"/>
      <c r="G91" s="90"/>
      <c r="H91" s="90"/>
      <c r="I91" s="87"/>
      <c r="J91" s="135" t="s">
        <v>683</v>
      </c>
      <c r="K91" s="85"/>
      <c r="L91" s="85"/>
      <c r="M91" s="85"/>
      <c r="N91" s="85" t="s">
        <v>668</v>
      </c>
      <c r="O91" s="85"/>
      <c r="P91" s="87" t="s">
        <v>239</v>
      </c>
      <c r="Q91" s="85"/>
      <c r="R91" s="85"/>
      <c r="S91" s="76" t="s">
        <v>130</v>
      </c>
      <c r="T91" s="49"/>
    </row>
    <row r="92" spans="1:20" ht="15.75" customHeight="1">
      <c r="A92" s="71">
        <v>2644289</v>
      </c>
      <c r="B92" s="72" t="s">
        <v>684</v>
      </c>
      <c r="C92" s="72" t="s">
        <v>685</v>
      </c>
      <c r="D92" s="71" t="s">
        <v>686</v>
      </c>
      <c r="E92" s="72"/>
      <c r="F92" s="72"/>
      <c r="G92" s="73">
        <v>44328</v>
      </c>
      <c r="H92" s="73">
        <v>44337</v>
      </c>
      <c r="I92" s="74"/>
      <c r="J92" s="103" t="s">
        <v>687</v>
      </c>
      <c r="K92" s="72" t="s">
        <v>646</v>
      </c>
      <c r="L92" s="72" t="s">
        <v>688</v>
      </c>
      <c r="M92" s="72"/>
      <c r="N92" s="72" t="s">
        <v>354</v>
      </c>
      <c r="O92" s="72"/>
      <c r="P92" s="74" t="s">
        <v>289</v>
      </c>
      <c r="Q92" s="72"/>
      <c r="R92" s="72"/>
      <c r="S92" s="76" t="s">
        <v>130</v>
      </c>
      <c r="T92" s="49"/>
    </row>
    <row r="93" spans="1:20" ht="15.75" customHeight="1">
      <c r="A93" s="52">
        <v>2646263</v>
      </c>
      <c r="B93" s="85" t="s">
        <v>663</v>
      </c>
      <c r="C93" s="85" t="s">
        <v>681</v>
      </c>
      <c r="D93" s="52" t="s">
        <v>689</v>
      </c>
      <c r="E93" s="85"/>
      <c r="F93" s="85"/>
      <c r="G93" s="90"/>
      <c r="H93" s="90"/>
      <c r="I93" s="87"/>
      <c r="J93" s="85"/>
      <c r="K93" s="85"/>
      <c r="L93" s="85" t="s">
        <v>690</v>
      </c>
      <c r="M93" s="85"/>
      <c r="N93" s="85" t="s">
        <v>668</v>
      </c>
      <c r="O93" s="85"/>
      <c r="P93" s="87" t="s">
        <v>239</v>
      </c>
      <c r="Q93" s="85"/>
      <c r="R93" s="85"/>
      <c r="S93" s="76" t="s">
        <v>130</v>
      </c>
      <c r="T93" s="49"/>
    </row>
    <row r="94" spans="1:20" ht="15.75" customHeight="1">
      <c r="A94" s="52">
        <v>2649021</v>
      </c>
      <c r="B94" s="85" t="s">
        <v>663</v>
      </c>
      <c r="C94" s="85" t="s">
        <v>691</v>
      </c>
      <c r="D94" s="52" t="s">
        <v>692</v>
      </c>
      <c r="E94" s="85"/>
      <c r="F94" s="85"/>
      <c r="G94" s="86">
        <v>44310.75</v>
      </c>
      <c r="H94" s="86">
        <v>44313.708333333336</v>
      </c>
      <c r="I94" s="87"/>
      <c r="J94" s="143" t="s">
        <v>693</v>
      </c>
      <c r="K94" s="85"/>
      <c r="L94" s="85" t="s">
        <v>667</v>
      </c>
      <c r="M94" s="85"/>
      <c r="N94" s="85" t="s">
        <v>668</v>
      </c>
      <c r="O94" s="85"/>
      <c r="P94" s="87" t="s">
        <v>239</v>
      </c>
      <c r="Q94" s="85"/>
      <c r="R94" s="85"/>
      <c r="S94" s="76" t="s">
        <v>130</v>
      </c>
      <c r="T94" s="49"/>
    </row>
    <row r="95" spans="1:20" ht="15.75" customHeight="1">
      <c r="A95" s="111">
        <v>2640257</v>
      </c>
      <c r="B95" s="112" t="s">
        <v>694</v>
      </c>
      <c r="C95" s="112" t="s">
        <v>695</v>
      </c>
      <c r="D95" s="111" t="s">
        <v>696</v>
      </c>
      <c r="E95" s="112"/>
      <c r="F95" s="112"/>
      <c r="G95" s="113">
        <v>44316.75</v>
      </c>
      <c r="H95" s="125"/>
      <c r="I95" s="115"/>
      <c r="J95" s="116" t="s">
        <v>697</v>
      </c>
      <c r="K95" s="112"/>
      <c r="L95" s="112"/>
      <c r="M95" s="112"/>
      <c r="N95" s="112" t="s">
        <v>668</v>
      </c>
      <c r="O95" s="112"/>
      <c r="P95" s="115" t="s">
        <v>336</v>
      </c>
      <c r="Q95" s="112"/>
      <c r="R95" s="112"/>
      <c r="S95" s="76" t="s">
        <v>130</v>
      </c>
      <c r="T95" s="49"/>
    </row>
    <row r="96" spans="1:20" ht="15.75" customHeight="1">
      <c r="A96" s="111">
        <v>10407788</v>
      </c>
      <c r="B96" s="112" t="s">
        <v>698</v>
      </c>
      <c r="C96" s="144" t="s">
        <v>699</v>
      </c>
      <c r="D96" s="111"/>
      <c r="E96" s="112"/>
      <c r="F96" s="112"/>
      <c r="G96" s="113">
        <v>44327.666666666664</v>
      </c>
      <c r="H96" s="125"/>
      <c r="I96" s="115"/>
      <c r="J96" s="127" t="s">
        <v>700</v>
      </c>
      <c r="K96" s="112"/>
      <c r="L96" s="112"/>
      <c r="M96" s="112"/>
      <c r="N96" s="112" t="s">
        <v>636</v>
      </c>
      <c r="O96" s="112"/>
      <c r="P96" s="115" t="s">
        <v>336</v>
      </c>
      <c r="Q96" s="112"/>
      <c r="R96" s="112"/>
      <c r="S96" s="76" t="s">
        <v>130</v>
      </c>
      <c r="T96" s="49"/>
    </row>
    <row r="97" spans="1:20" ht="15.75" customHeight="1">
      <c r="A97" s="111">
        <v>2655961</v>
      </c>
      <c r="B97" s="112" t="s">
        <v>694</v>
      </c>
      <c r="C97" s="112" t="s">
        <v>664</v>
      </c>
      <c r="D97" s="111" t="s">
        <v>701</v>
      </c>
      <c r="E97" s="112"/>
      <c r="F97" s="112"/>
      <c r="G97" s="113">
        <v>44321.667361111111</v>
      </c>
      <c r="H97" s="125"/>
      <c r="I97" s="115"/>
      <c r="J97" s="116" t="s">
        <v>702</v>
      </c>
      <c r="K97" s="112"/>
      <c r="L97" s="112"/>
      <c r="M97" s="112"/>
      <c r="N97" s="112" t="s">
        <v>668</v>
      </c>
      <c r="O97" s="112"/>
      <c r="P97" s="115" t="s">
        <v>336</v>
      </c>
      <c r="Q97" s="112"/>
      <c r="R97" s="112"/>
      <c r="S97" s="76" t="s">
        <v>130</v>
      </c>
      <c r="T97" s="49"/>
    </row>
    <row r="98" spans="1:20" ht="15.75" customHeight="1">
      <c r="A98" s="52">
        <v>2655963</v>
      </c>
      <c r="B98" s="85" t="s">
        <v>694</v>
      </c>
      <c r="C98" s="85" t="s">
        <v>691</v>
      </c>
      <c r="D98" s="52" t="s">
        <v>703</v>
      </c>
      <c r="E98" s="85"/>
      <c r="F98" s="85"/>
      <c r="G98" s="86">
        <v>44321.667361111111</v>
      </c>
      <c r="H98" s="90"/>
      <c r="I98" s="87"/>
      <c r="J98" s="143" t="s">
        <v>704</v>
      </c>
      <c r="K98" s="85"/>
      <c r="L98" s="85"/>
      <c r="M98" s="85"/>
      <c r="N98" s="85" t="s">
        <v>668</v>
      </c>
      <c r="O98" s="85"/>
      <c r="P98" s="87" t="s">
        <v>239</v>
      </c>
      <c r="Q98" s="85"/>
      <c r="R98" s="85"/>
      <c r="S98" s="76" t="s">
        <v>130</v>
      </c>
      <c r="T98" s="49"/>
    </row>
    <row r="99" spans="1:20" ht="15.75" customHeight="1">
      <c r="A99" s="111">
        <v>2656150</v>
      </c>
      <c r="B99" s="112" t="s">
        <v>705</v>
      </c>
      <c r="C99" s="112" t="s">
        <v>706</v>
      </c>
      <c r="D99" s="111"/>
      <c r="E99" s="112"/>
      <c r="F99" s="112"/>
      <c r="G99" s="113">
        <v>44330.666666666664</v>
      </c>
      <c r="H99" s="125"/>
      <c r="I99" s="115"/>
      <c r="J99" s="127" t="s">
        <v>707</v>
      </c>
      <c r="K99" s="112"/>
      <c r="L99" s="112"/>
      <c r="M99" s="112"/>
      <c r="N99" s="112" t="s">
        <v>223</v>
      </c>
      <c r="O99" s="112"/>
      <c r="P99" s="115" t="s">
        <v>336</v>
      </c>
      <c r="Q99" s="112"/>
      <c r="R99" s="112"/>
      <c r="S99" s="76" t="s">
        <v>130</v>
      </c>
      <c r="T99" s="49"/>
    </row>
    <row r="100" spans="1:20" ht="15.75" customHeight="1">
      <c r="A100" s="111">
        <v>2656145</v>
      </c>
      <c r="B100" s="112" t="s">
        <v>705</v>
      </c>
      <c r="C100" s="112" t="s">
        <v>706</v>
      </c>
      <c r="D100" s="111"/>
      <c r="E100" s="112"/>
      <c r="F100" s="112"/>
      <c r="G100" s="113">
        <v>44330.666666666664</v>
      </c>
      <c r="H100" s="125"/>
      <c r="I100" s="115"/>
      <c r="J100" s="127" t="s">
        <v>708</v>
      </c>
      <c r="K100" s="112"/>
      <c r="L100" s="112"/>
      <c r="M100" s="112"/>
      <c r="N100" s="112" t="s">
        <v>223</v>
      </c>
      <c r="O100" s="112"/>
      <c r="P100" s="115" t="s">
        <v>336</v>
      </c>
      <c r="Q100" s="112"/>
      <c r="R100" s="112"/>
      <c r="S100" s="76" t="s">
        <v>130</v>
      </c>
      <c r="T100" s="49"/>
    </row>
    <row r="101" spans="1:20" ht="15.75" customHeight="1">
      <c r="A101" s="111">
        <v>2656137</v>
      </c>
      <c r="B101" s="112" t="s">
        <v>705</v>
      </c>
      <c r="C101" s="112" t="s">
        <v>706</v>
      </c>
      <c r="D101" s="111"/>
      <c r="E101" s="112"/>
      <c r="F101" s="112"/>
      <c r="G101" s="113">
        <v>44330</v>
      </c>
      <c r="H101" s="125"/>
      <c r="I101" s="115"/>
      <c r="J101" s="127" t="s">
        <v>709</v>
      </c>
      <c r="K101" s="112"/>
      <c r="L101" s="112"/>
      <c r="M101" s="112"/>
      <c r="N101" s="112" t="s">
        <v>223</v>
      </c>
      <c r="O101" s="112"/>
      <c r="P101" s="115" t="s">
        <v>336</v>
      </c>
      <c r="Q101" s="112"/>
      <c r="R101" s="112"/>
      <c r="S101" s="76" t="s">
        <v>130</v>
      </c>
      <c r="T101" s="49"/>
    </row>
    <row r="102" spans="1:20" ht="15.75" customHeight="1">
      <c r="A102" s="111">
        <v>2659117</v>
      </c>
      <c r="B102" s="112" t="s">
        <v>547</v>
      </c>
      <c r="C102" s="112" t="s">
        <v>710</v>
      </c>
      <c r="D102" s="111"/>
      <c r="E102" s="112"/>
      <c r="F102" s="112"/>
      <c r="G102" s="113">
        <v>44328.625694444447</v>
      </c>
      <c r="H102" s="125"/>
      <c r="I102" s="115"/>
      <c r="J102" s="116" t="s">
        <v>711</v>
      </c>
      <c r="K102" s="112"/>
      <c r="L102" s="112" t="s">
        <v>667</v>
      </c>
      <c r="M102" s="112"/>
      <c r="N102" s="112" t="s">
        <v>668</v>
      </c>
      <c r="O102" s="112"/>
      <c r="P102" s="115" t="s">
        <v>336</v>
      </c>
      <c r="Q102" s="112"/>
      <c r="R102" s="112"/>
      <c r="S102" s="76" t="s">
        <v>130</v>
      </c>
      <c r="T102" s="49"/>
    </row>
    <row r="103" spans="1:20" ht="15.75" customHeight="1">
      <c r="A103" s="111">
        <v>2659116</v>
      </c>
      <c r="B103" s="112" t="s">
        <v>547</v>
      </c>
      <c r="C103" s="112" t="s">
        <v>681</v>
      </c>
      <c r="D103" s="111"/>
      <c r="E103" s="112"/>
      <c r="F103" s="112"/>
      <c r="G103" s="113">
        <v>44328.625694444447</v>
      </c>
      <c r="H103" s="125"/>
      <c r="I103" s="115"/>
      <c r="J103" s="116" t="s">
        <v>712</v>
      </c>
      <c r="K103" s="112"/>
      <c r="L103" s="112" t="s">
        <v>713</v>
      </c>
      <c r="M103" s="112"/>
      <c r="N103" s="112" t="s">
        <v>668</v>
      </c>
      <c r="O103" s="112"/>
      <c r="P103" s="115" t="s">
        <v>336</v>
      </c>
      <c r="Q103" s="112"/>
      <c r="R103" s="112"/>
      <c r="S103" s="76" t="s">
        <v>130</v>
      </c>
      <c r="T103" s="49"/>
    </row>
    <row r="104" spans="1:20" ht="15.75" customHeight="1">
      <c r="A104" s="111">
        <v>2658376</v>
      </c>
      <c r="B104" s="112" t="s">
        <v>694</v>
      </c>
      <c r="C104" s="112" t="s">
        <v>714</v>
      </c>
      <c r="D104" s="111"/>
      <c r="E104" s="112"/>
      <c r="F104" s="112"/>
      <c r="G104" s="113">
        <v>44328.625694444447</v>
      </c>
      <c r="H104" s="125"/>
      <c r="I104" s="115"/>
      <c r="J104" s="116" t="s">
        <v>715</v>
      </c>
      <c r="K104" s="112"/>
      <c r="L104" s="112" t="s">
        <v>716</v>
      </c>
      <c r="M104" s="112"/>
      <c r="N104" s="112" t="s">
        <v>668</v>
      </c>
      <c r="O104" s="112"/>
      <c r="P104" s="115" t="s">
        <v>336</v>
      </c>
      <c r="Q104" s="112"/>
      <c r="R104" s="112"/>
      <c r="S104" s="76" t="s">
        <v>130</v>
      </c>
      <c r="T104" s="49"/>
    </row>
    <row r="105" spans="1:20" ht="15.75" customHeight="1">
      <c r="A105" s="111">
        <v>2658633</v>
      </c>
      <c r="B105" s="112" t="s">
        <v>694</v>
      </c>
      <c r="C105" s="112" t="s">
        <v>717</v>
      </c>
      <c r="D105" s="111"/>
      <c r="E105" s="112"/>
      <c r="F105" s="112"/>
      <c r="G105" s="113">
        <v>44340.375</v>
      </c>
      <c r="H105" s="125"/>
      <c r="I105" s="115"/>
      <c r="J105" s="116" t="s">
        <v>718</v>
      </c>
      <c r="K105" s="112"/>
      <c r="L105" s="112" t="s">
        <v>719</v>
      </c>
      <c r="M105" s="112"/>
      <c r="N105" s="112" t="s">
        <v>668</v>
      </c>
      <c r="O105" s="112"/>
      <c r="P105" s="115" t="s">
        <v>336</v>
      </c>
      <c r="Q105" s="112"/>
      <c r="R105" s="112"/>
      <c r="S105" s="76" t="s">
        <v>130</v>
      </c>
      <c r="T105" s="49"/>
    </row>
    <row r="106" spans="1:20" ht="15.75" customHeight="1">
      <c r="A106" s="52">
        <v>2653452</v>
      </c>
      <c r="B106" s="85" t="s">
        <v>499</v>
      </c>
      <c r="C106" s="85" t="s">
        <v>720</v>
      </c>
      <c r="D106" s="52"/>
      <c r="E106" s="85"/>
      <c r="F106" s="85"/>
      <c r="G106" s="86">
        <v>44327</v>
      </c>
      <c r="H106" s="90"/>
      <c r="I106" s="87"/>
      <c r="J106" s="135" t="s">
        <v>721</v>
      </c>
      <c r="K106" s="85"/>
      <c r="L106" s="85"/>
      <c r="M106" s="85"/>
      <c r="N106" s="85" t="s">
        <v>434</v>
      </c>
      <c r="O106" s="85"/>
      <c r="P106" s="87" t="s">
        <v>239</v>
      </c>
      <c r="Q106" s="85"/>
      <c r="R106" s="85"/>
      <c r="S106" s="76" t="s">
        <v>130</v>
      </c>
      <c r="T106" s="49"/>
    </row>
    <row r="107" spans="1:20" ht="15.75" customHeight="1">
      <c r="A107" s="111">
        <v>2660378</v>
      </c>
      <c r="B107" s="112" t="s">
        <v>499</v>
      </c>
      <c r="C107" s="112" t="s">
        <v>717</v>
      </c>
      <c r="D107" s="111"/>
      <c r="E107" s="112"/>
      <c r="F107" s="112"/>
      <c r="G107" s="113">
        <v>44340.375</v>
      </c>
      <c r="H107" s="125"/>
      <c r="I107" s="115"/>
      <c r="J107" s="116" t="s">
        <v>722</v>
      </c>
      <c r="K107" s="112"/>
      <c r="L107" s="112" t="s">
        <v>719</v>
      </c>
      <c r="M107" s="112"/>
      <c r="N107" s="112" t="s">
        <v>668</v>
      </c>
      <c r="O107" s="112"/>
      <c r="P107" s="115" t="s">
        <v>336</v>
      </c>
      <c r="Q107" s="112"/>
      <c r="R107" s="112"/>
      <c r="S107" s="76" t="s">
        <v>130</v>
      </c>
      <c r="T107" s="49"/>
    </row>
    <row r="108" spans="1:20" ht="15.75" customHeight="1">
      <c r="A108" s="111">
        <v>2661689</v>
      </c>
      <c r="B108" s="112" t="s">
        <v>499</v>
      </c>
      <c r="C108" s="112" t="s">
        <v>723</v>
      </c>
      <c r="D108" s="111"/>
      <c r="E108" s="112"/>
      <c r="F108" s="112"/>
      <c r="G108" s="113">
        <v>44344.583333333336</v>
      </c>
      <c r="H108" s="125"/>
      <c r="I108" s="115"/>
      <c r="J108" s="127" t="s">
        <v>724</v>
      </c>
      <c r="K108" s="112"/>
      <c r="L108" s="112"/>
      <c r="M108" s="112"/>
      <c r="N108" s="112" t="s">
        <v>434</v>
      </c>
      <c r="O108" s="112"/>
      <c r="P108" s="115" t="s">
        <v>336</v>
      </c>
      <c r="Q108" s="112"/>
      <c r="R108" s="112"/>
      <c r="S108" s="76" t="s">
        <v>130</v>
      </c>
      <c r="T108" s="49"/>
    </row>
    <row r="109" spans="1:20" ht="15.75" customHeight="1">
      <c r="A109" s="111">
        <v>2060902</v>
      </c>
      <c r="B109" s="112" t="s">
        <v>499</v>
      </c>
      <c r="C109" s="112" t="s">
        <v>725</v>
      </c>
      <c r="D109" s="111" t="s">
        <v>726</v>
      </c>
      <c r="E109" s="112"/>
      <c r="F109" s="112"/>
      <c r="G109" s="113">
        <v>44334.458333333336</v>
      </c>
      <c r="H109" s="125"/>
      <c r="I109" s="115"/>
      <c r="J109" s="127" t="s">
        <v>727</v>
      </c>
      <c r="K109" s="112"/>
      <c r="L109" s="112"/>
      <c r="M109" s="112"/>
      <c r="N109" s="112" t="s">
        <v>434</v>
      </c>
      <c r="O109" s="112"/>
      <c r="P109" s="115" t="s">
        <v>336</v>
      </c>
      <c r="Q109" s="112"/>
      <c r="R109" s="112"/>
      <c r="S109" s="76" t="s">
        <v>130</v>
      </c>
      <c r="T109" s="49"/>
    </row>
    <row r="110" spans="1:20" ht="15.75" customHeight="1">
      <c r="A110" s="111">
        <v>2663575</v>
      </c>
      <c r="B110" s="112" t="s">
        <v>694</v>
      </c>
      <c r="C110" s="112" t="s">
        <v>728</v>
      </c>
      <c r="D110" s="111" t="s">
        <v>729</v>
      </c>
      <c r="E110" s="112"/>
      <c r="F110" s="112"/>
      <c r="G110" s="113">
        <v>44334.667361111111</v>
      </c>
      <c r="H110" s="125"/>
      <c r="I110" s="115"/>
      <c r="J110" s="116" t="s">
        <v>730</v>
      </c>
      <c r="K110" s="112"/>
      <c r="L110" s="112" t="s">
        <v>713</v>
      </c>
      <c r="M110" s="112"/>
      <c r="N110" s="112" t="s">
        <v>668</v>
      </c>
      <c r="O110" s="112"/>
      <c r="P110" s="115" t="s">
        <v>336</v>
      </c>
      <c r="Q110" s="112"/>
      <c r="R110" s="112"/>
      <c r="S110" s="76" t="s">
        <v>130</v>
      </c>
      <c r="T110" s="49"/>
    </row>
    <row r="111" spans="1:20" ht="15.75" customHeight="1">
      <c r="A111" s="111">
        <v>2665059</v>
      </c>
      <c r="B111" s="112" t="s">
        <v>694</v>
      </c>
      <c r="C111" s="112" t="s">
        <v>731</v>
      </c>
      <c r="D111" s="111" t="s">
        <v>732</v>
      </c>
      <c r="E111" s="112"/>
      <c r="F111" s="112"/>
      <c r="G111" s="125" t="s">
        <v>733</v>
      </c>
      <c r="H111" s="125"/>
      <c r="I111" s="115"/>
      <c r="J111" s="116" t="s">
        <v>734</v>
      </c>
      <c r="K111" s="112"/>
      <c r="L111" s="112" t="s">
        <v>716</v>
      </c>
      <c r="M111" s="112"/>
      <c r="N111" s="112" t="s">
        <v>668</v>
      </c>
      <c r="O111" s="112"/>
      <c r="P111" s="115" t="s">
        <v>336</v>
      </c>
      <c r="Q111" s="112"/>
      <c r="R111" s="112"/>
      <c r="S111" s="76" t="s">
        <v>130</v>
      </c>
      <c r="T111" s="49"/>
    </row>
    <row r="112" spans="1:20" ht="15.75" customHeight="1">
      <c r="A112" s="111">
        <v>2665056</v>
      </c>
      <c r="B112" s="112" t="s">
        <v>694</v>
      </c>
      <c r="C112" s="112" t="s">
        <v>735</v>
      </c>
      <c r="D112" s="111" t="s">
        <v>736</v>
      </c>
      <c r="E112" s="112"/>
      <c r="F112" s="112"/>
      <c r="G112" s="113">
        <v>44335.625694444447</v>
      </c>
      <c r="H112" s="125"/>
      <c r="I112" s="115"/>
      <c r="J112" s="127" t="s">
        <v>737</v>
      </c>
      <c r="K112" s="112"/>
      <c r="L112" s="112" t="s">
        <v>667</v>
      </c>
      <c r="M112" s="112"/>
      <c r="N112" s="112" t="s">
        <v>668</v>
      </c>
      <c r="O112" s="112"/>
      <c r="P112" s="115" t="s">
        <v>336</v>
      </c>
      <c r="Q112" s="112"/>
      <c r="R112" s="112"/>
      <c r="S112" s="76" t="s">
        <v>130</v>
      </c>
      <c r="T112" s="49"/>
    </row>
    <row r="113" spans="1:20" ht="15.75" customHeight="1">
      <c r="A113" s="111" t="s">
        <v>738</v>
      </c>
      <c r="B113" s="112" t="s">
        <v>694</v>
      </c>
      <c r="C113" s="112" t="s">
        <v>677</v>
      </c>
      <c r="D113" s="111"/>
      <c r="E113" s="112"/>
      <c r="F113" s="112"/>
      <c r="G113" s="113">
        <v>44347.375</v>
      </c>
      <c r="H113" s="125"/>
      <c r="I113" s="115"/>
      <c r="J113" s="116" t="s">
        <v>739</v>
      </c>
      <c r="K113" s="112"/>
      <c r="L113" s="112" t="s">
        <v>680</v>
      </c>
      <c r="M113" s="112"/>
      <c r="N113" s="112" t="s">
        <v>668</v>
      </c>
      <c r="O113" s="112"/>
      <c r="P113" s="115" t="s">
        <v>336</v>
      </c>
      <c r="Q113" s="112"/>
      <c r="R113" s="112"/>
      <c r="S113" s="76" t="s">
        <v>130</v>
      </c>
      <c r="T113" s="49"/>
    </row>
    <row r="114" spans="1:20" ht="15.75" customHeight="1">
      <c r="A114" s="111" t="s">
        <v>740</v>
      </c>
      <c r="B114" s="112" t="s">
        <v>694</v>
      </c>
      <c r="C114" s="112" t="s">
        <v>677</v>
      </c>
      <c r="D114" s="111"/>
      <c r="E114" s="112"/>
      <c r="F114" s="112"/>
      <c r="G114" s="113">
        <v>37042.416666666664</v>
      </c>
      <c r="H114" s="125"/>
      <c r="I114" s="115"/>
      <c r="J114" s="116" t="s">
        <v>741</v>
      </c>
      <c r="K114" s="112"/>
      <c r="L114" s="112" t="s">
        <v>680</v>
      </c>
      <c r="M114" s="112"/>
      <c r="N114" s="112" t="s">
        <v>668</v>
      </c>
      <c r="O114" s="112"/>
      <c r="P114" s="115" t="s">
        <v>336</v>
      </c>
      <c r="Q114" s="112"/>
      <c r="R114" s="112"/>
      <c r="S114" s="76" t="s">
        <v>130</v>
      </c>
      <c r="T114" s="49"/>
    </row>
    <row r="115" spans="1:20" ht="15.75" customHeight="1">
      <c r="A115" s="71">
        <v>2662393</v>
      </c>
      <c r="B115" s="72" t="s">
        <v>648</v>
      </c>
      <c r="C115" s="72" t="s">
        <v>742</v>
      </c>
      <c r="D115" s="71"/>
      <c r="E115" s="72"/>
      <c r="F115" s="72"/>
      <c r="G115" s="73">
        <v>44340.375</v>
      </c>
      <c r="H115" s="75"/>
      <c r="I115" s="74"/>
      <c r="J115" s="141" t="s">
        <v>743</v>
      </c>
      <c r="K115" s="72"/>
      <c r="L115" s="72" t="s">
        <v>744</v>
      </c>
      <c r="M115" s="72"/>
      <c r="N115" s="72" t="s">
        <v>636</v>
      </c>
      <c r="O115" s="72"/>
      <c r="P115" s="74" t="s">
        <v>224</v>
      </c>
      <c r="Q115" s="72" t="s">
        <v>745</v>
      </c>
      <c r="R115" s="72"/>
      <c r="S115" s="76" t="s">
        <v>130</v>
      </c>
      <c r="T115" s="49"/>
    </row>
    <row r="116" spans="1:20" ht="15.75" customHeight="1">
      <c r="A116" s="111">
        <v>2672344</v>
      </c>
      <c r="B116" s="112" t="s">
        <v>648</v>
      </c>
      <c r="C116" s="112" t="s">
        <v>746</v>
      </c>
      <c r="D116" s="111"/>
      <c r="E116" s="112"/>
      <c r="F116" s="112"/>
      <c r="G116" s="125"/>
      <c r="H116" s="125"/>
      <c r="I116" s="115"/>
      <c r="J116" s="112" t="s">
        <v>424</v>
      </c>
      <c r="K116" s="112"/>
      <c r="L116" s="112"/>
      <c r="M116" s="112"/>
      <c r="N116" s="112" t="s">
        <v>427</v>
      </c>
      <c r="O116" s="112"/>
      <c r="P116" s="115" t="s">
        <v>336</v>
      </c>
      <c r="Q116" s="112"/>
      <c r="R116" s="112"/>
      <c r="S116" s="76" t="s">
        <v>130</v>
      </c>
      <c r="T116" s="49"/>
    </row>
    <row r="117" spans="1:20" ht="15.75" customHeight="1">
      <c r="A117" s="111">
        <v>2672352</v>
      </c>
      <c r="B117" s="112" t="s">
        <v>648</v>
      </c>
      <c r="C117" s="112" t="s">
        <v>746</v>
      </c>
      <c r="D117" s="111"/>
      <c r="E117" s="112"/>
      <c r="F117" s="112"/>
      <c r="G117" s="125"/>
      <c r="H117" s="125"/>
      <c r="I117" s="115"/>
      <c r="J117" s="112" t="s">
        <v>424</v>
      </c>
      <c r="K117" s="112"/>
      <c r="L117" s="112"/>
      <c r="M117" s="112"/>
      <c r="N117" s="112" t="s">
        <v>427</v>
      </c>
      <c r="O117" s="112"/>
      <c r="P117" s="115" t="s">
        <v>336</v>
      </c>
      <c r="Q117" s="112"/>
      <c r="R117" s="112"/>
      <c r="S117" s="76" t="s">
        <v>130</v>
      </c>
      <c r="T117" s="49"/>
    </row>
    <row r="118" spans="1:20" ht="15.75" customHeight="1">
      <c r="A118" s="111">
        <v>2672556</v>
      </c>
      <c r="B118" s="112" t="s">
        <v>648</v>
      </c>
      <c r="C118" s="112" t="s">
        <v>681</v>
      </c>
      <c r="D118" s="111"/>
      <c r="E118" s="112"/>
      <c r="F118" s="112"/>
      <c r="G118" s="113">
        <v>44341.667361111111</v>
      </c>
      <c r="H118" s="125"/>
      <c r="I118" s="115"/>
      <c r="J118" s="116" t="s">
        <v>747</v>
      </c>
      <c r="K118" s="112"/>
      <c r="L118" s="112"/>
      <c r="M118" s="112"/>
      <c r="N118" s="112" t="s">
        <v>668</v>
      </c>
      <c r="O118" s="112"/>
      <c r="P118" s="115" t="s">
        <v>336</v>
      </c>
      <c r="Q118" s="112"/>
      <c r="R118" s="112"/>
      <c r="S118" s="76" t="s">
        <v>130</v>
      </c>
      <c r="T118" s="49"/>
    </row>
    <row r="119" spans="1:20" ht="15.75" customHeight="1">
      <c r="A119" s="111">
        <v>2672560</v>
      </c>
      <c r="B119" s="112" t="s">
        <v>648</v>
      </c>
      <c r="C119" s="112" t="s">
        <v>691</v>
      </c>
      <c r="D119" s="111"/>
      <c r="E119" s="112"/>
      <c r="F119" s="112"/>
      <c r="G119" s="113">
        <v>44341.625694444447</v>
      </c>
      <c r="H119" s="125"/>
      <c r="I119" s="115"/>
      <c r="J119" s="127" t="s">
        <v>748</v>
      </c>
      <c r="K119" s="112"/>
      <c r="L119" s="112"/>
      <c r="M119" s="112"/>
      <c r="N119" s="112" t="s">
        <v>668</v>
      </c>
      <c r="O119" s="112"/>
      <c r="P119" s="115" t="s">
        <v>336</v>
      </c>
      <c r="Q119" s="112"/>
      <c r="R119" s="112"/>
      <c r="S119" s="76" t="s">
        <v>130</v>
      </c>
      <c r="T119" s="49"/>
    </row>
    <row r="120" spans="1:20" ht="15.75" customHeight="1">
      <c r="A120" s="111">
        <v>2669395</v>
      </c>
      <c r="B120" s="112" t="s">
        <v>648</v>
      </c>
      <c r="C120" s="112" t="s">
        <v>749</v>
      </c>
      <c r="D120" s="111"/>
      <c r="E120" s="112"/>
      <c r="F120" s="112"/>
      <c r="G120" s="113">
        <v>44342.833333333336</v>
      </c>
      <c r="H120" s="125"/>
      <c r="I120" s="115"/>
      <c r="J120" s="116" t="s">
        <v>750</v>
      </c>
      <c r="K120" s="112"/>
      <c r="L120" s="112"/>
      <c r="M120" s="112"/>
      <c r="N120" s="112" t="s">
        <v>668</v>
      </c>
      <c r="O120" s="112"/>
      <c r="P120" s="115" t="s">
        <v>336</v>
      </c>
      <c r="Q120" s="112"/>
      <c r="R120" s="112"/>
      <c r="S120" s="76" t="s">
        <v>130</v>
      </c>
      <c r="T120" s="49"/>
    </row>
    <row r="121" spans="1:20" ht="15.75" customHeight="1">
      <c r="A121" s="111" t="s">
        <v>751</v>
      </c>
      <c r="B121" s="112" t="s">
        <v>752</v>
      </c>
      <c r="C121" s="112" t="s">
        <v>753</v>
      </c>
      <c r="D121" s="111"/>
      <c r="E121" s="112"/>
      <c r="F121" s="112"/>
      <c r="G121" s="113">
        <v>44350.375</v>
      </c>
      <c r="H121" s="125"/>
      <c r="I121" s="115"/>
      <c r="J121" s="116" t="s">
        <v>754</v>
      </c>
      <c r="K121" s="112"/>
      <c r="L121" s="112"/>
      <c r="M121" s="112"/>
      <c r="N121" s="112" t="s">
        <v>668</v>
      </c>
      <c r="O121" s="112"/>
      <c r="P121" s="115" t="s">
        <v>336</v>
      </c>
      <c r="Q121" s="112"/>
      <c r="R121" s="112"/>
      <c r="S121" s="76" t="s">
        <v>130</v>
      </c>
      <c r="T121" s="49"/>
    </row>
    <row r="122" spans="1:20" ht="15.75" customHeight="1">
      <c r="A122" s="111">
        <v>188238</v>
      </c>
      <c r="B122" s="112" t="s">
        <v>694</v>
      </c>
      <c r="C122" s="112" t="s">
        <v>755</v>
      </c>
      <c r="D122" s="111"/>
      <c r="E122" s="112"/>
      <c r="F122" s="112"/>
      <c r="G122" s="113">
        <v>44357.583333333336</v>
      </c>
      <c r="H122" s="125"/>
      <c r="I122" s="115"/>
      <c r="J122" s="145" t="s">
        <v>756</v>
      </c>
      <c r="K122" s="112"/>
      <c r="L122" s="112"/>
      <c r="M122" s="112"/>
      <c r="N122" s="112" t="s">
        <v>636</v>
      </c>
      <c r="O122" s="112"/>
      <c r="P122" s="115" t="s">
        <v>336</v>
      </c>
      <c r="Q122" s="112"/>
      <c r="R122" s="112"/>
      <c r="S122" s="76" t="s">
        <v>130</v>
      </c>
      <c r="T122" s="49"/>
    </row>
    <row r="123" spans="1:20" ht="15.75" customHeight="1">
      <c r="A123" s="71">
        <v>2687605</v>
      </c>
      <c r="B123" s="72" t="s">
        <v>499</v>
      </c>
      <c r="C123" s="72" t="s">
        <v>757</v>
      </c>
      <c r="D123" s="146" t="s">
        <v>758</v>
      </c>
      <c r="E123" s="72"/>
      <c r="F123" s="72"/>
      <c r="G123" s="73">
        <v>44375.5</v>
      </c>
      <c r="H123" s="75"/>
      <c r="I123" s="74"/>
      <c r="J123" s="103" t="s">
        <v>759</v>
      </c>
      <c r="K123" s="72" t="s">
        <v>646</v>
      </c>
      <c r="L123" s="72" t="s">
        <v>760</v>
      </c>
      <c r="M123" s="72"/>
      <c r="N123" s="72" t="s">
        <v>354</v>
      </c>
      <c r="O123" s="72"/>
      <c r="P123" s="74" t="s">
        <v>289</v>
      </c>
      <c r="Q123" s="72" t="s">
        <v>380</v>
      </c>
      <c r="R123" s="72"/>
      <c r="S123" s="76" t="s">
        <v>130</v>
      </c>
      <c r="T123" s="49"/>
    </row>
    <row r="124" spans="1:20" ht="15.75" customHeight="1">
      <c r="A124" s="71">
        <v>32110376466</v>
      </c>
      <c r="B124" s="72" t="s">
        <v>381</v>
      </c>
      <c r="C124" s="72" t="s">
        <v>761</v>
      </c>
      <c r="D124" s="74" t="s">
        <v>762</v>
      </c>
      <c r="E124" s="72"/>
      <c r="F124" s="72"/>
      <c r="G124" s="75" t="s">
        <v>763</v>
      </c>
      <c r="H124" s="75"/>
      <c r="I124" s="74"/>
      <c r="J124" s="103" t="s">
        <v>764</v>
      </c>
      <c r="K124" s="72" t="s">
        <v>765</v>
      </c>
      <c r="L124" s="72" t="s">
        <v>766</v>
      </c>
      <c r="M124" s="72"/>
      <c r="N124" s="72" t="s">
        <v>354</v>
      </c>
      <c r="O124" s="72"/>
      <c r="P124" s="74" t="s">
        <v>289</v>
      </c>
      <c r="Q124" s="72" t="s">
        <v>380</v>
      </c>
      <c r="R124" s="72"/>
      <c r="S124" s="76" t="s">
        <v>130</v>
      </c>
      <c r="T124" s="49"/>
    </row>
    <row r="125" spans="1:20" ht="15.75" customHeight="1">
      <c r="A125" s="71">
        <v>2680373</v>
      </c>
      <c r="B125" s="72" t="s">
        <v>499</v>
      </c>
      <c r="C125" s="72" t="s">
        <v>767</v>
      </c>
      <c r="D125" s="71" t="s">
        <v>768</v>
      </c>
      <c r="E125" s="72"/>
      <c r="F125" s="72"/>
      <c r="G125" s="73">
        <v>44364.416666666664</v>
      </c>
      <c r="H125" s="75"/>
      <c r="I125" s="74"/>
      <c r="J125" s="103" t="s">
        <v>769</v>
      </c>
      <c r="K125" s="72" t="s">
        <v>646</v>
      </c>
      <c r="L125" s="72" t="s">
        <v>770</v>
      </c>
      <c r="M125" s="72"/>
      <c r="N125" s="72" t="s">
        <v>354</v>
      </c>
      <c r="O125" s="72"/>
      <c r="P125" s="74" t="s">
        <v>289</v>
      </c>
      <c r="Q125" s="72" t="s">
        <v>771</v>
      </c>
      <c r="R125" s="72"/>
      <c r="S125" s="76" t="s">
        <v>130</v>
      </c>
      <c r="T125" s="49"/>
    </row>
    <row r="126" spans="1:20" ht="15.75" customHeight="1">
      <c r="A126" s="104">
        <v>2687336</v>
      </c>
      <c r="B126" s="105" t="s">
        <v>499</v>
      </c>
      <c r="C126" s="105" t="s">
        <v>757</v>
      </c>
      <c r="D126" s="104" t="s">
        <v>772</v>
      </c>
      <c r="E126" s="105"/>
      <c r="F126" s="105"/>
      <c r="G126" s="106">
        <v>44375.5</v>
      </c>
      <c r="H126" s="109"/>
      <c r="I126" s="107"/>
      <c r="J126" s="108" t="s">
        <v>773</v>
      </c>
      <c r="K126" s="105" t="s">
        <v>646</v>
      </c>
      <c r="L126" s="105" t="s">
        <v>760</v>
      </c>
      <c r="M126" s="105"/>
      <c r="N126" s="105" t="s">
        <v>354</v>
      </c>
      <c r="O126" s="105"/>
      <c r="P126" s="107" t="s">
        <v>282</v>
      </c>
      <c r="Q126" s="105"/>
      <c r="R126" s="105"/>
      <c r="S126" s="76" t="s">
        <v>130</v>
      </c>
      <c r="T126" s="49"/>
    </row>
    <row r="127" spans="1:20" ht="15.75" customHeight="1">
      <c r="A127" s="71">
        <v>32110384309</v>
      </c>
      <c r="B127" s="72" t="s">
        <v>648</v>
      </c>
      <c r="C127" s="72" t="s">
        <v>774</v>
      </c>
      <c r="D127" s="71" t="s">
        <v>775</v>
      </c>
      <c r="E127" s="72"/>
      <c r="F127" s="72"/>
      <c r="G127" s="73">
        <v>44372.5</v>
      </c>
      <c r="H127" s="75"/>
      <c r="I127" s="74"/>
      <c r="J127" s="103" t="s">
        <v>776</v>
      </c>
      <c r="K127" s="72"/>
      <c r="L127" s="72" t="s">
        <v>777</v>
      </c>
      <c r="M127" s="72"/>
      <c r="N127" s="72" t="s">
        <v>636</v>
      </c>
      <c r="O127" s="72"/>
      <c r="P127" s="74" t="s">
        <v>289</v>
      </c>
      <c r="Q127" s="72"/>
      <c r="R127" s="72"/>
      <c r="S127" s="76" t="s">
        <v>130</v>
      </c>
      <c r="T127" s="49"/>
    </row>
    <row r="128" spans="1:20" ht="15.75" customHeight="1">
      <c r="A128" s="104">
        <v>2687828</v>
      </c>
      <c r="B128" s="105" t="s">
        <v>499</v>
      </c>
      <c r="C128" s="105" t="s">
        <v>778</v>
      </c>
      <c r="D128" s="104" t="s">
        <v>779</v>
      </c>
      <c r="E128" s="105"/>
      <c r="F128" s="105"/>
      <c r="G128" s="106">
        <v>44375.416666666664</v>
      </c>
      <c r="H128" s="109"/>
      <c r="I128" s="107"/>
      <c r="J128" s="108" t="s">
        <v>780</v>
      </c>
      <c r="K128" s="105" t="s">
        <v>646</v>
      </c>
      <c r="L128" s="105" t="s">
        <v>770</v>
      </c>
      <c r="M128" s="105"/>
      <c r="N128" s="105" t="s">
        <v>354</v>
      </c>
      <c r="O128" s="105"/>
      <c r="P128" s="107" t="s">
        <v>282</v>
      </c>
      <c r="Q128" s="105"/>
      <c r="R128" s="105"/>
      <c r="S128" s="76" t="s">
        <v>130</v>
      </c>
      <c r="T128" s="49"/>
    </row>
    <row r="129" spans="1:20" ht="15.75" customHeight="1">
      <c r="A129" s="104">
        <v>2687755</v>
      </c>
      <c r="B129" s="105" t="s">
        <v>499</v>
      </c>
      <c r="C129" s="105" t="s">
        <v>757</v>
      </c>
      <c r="D129" s="104" t="s">
        <v>781</v>
      </c>
      <c r="E129" s="105"/>
      <c r="F129" s="105"/>
      <c r="G129" s="106">
        <v>44371.5</v>
      </c>
      <c r="H129" s="109"/>
      <c r="I129" s="107"/>
      <c r="J129" s="108" t="s">
        <v>782</v>
      </c>
      <c r="K129" s="105" t="s">
        <v>646</v>
      </c>
      <c r="L129" s="105" t="s">
        <v>760</v>
      </c>
      <c r="M129" s="105"/>
      <c r="N129" s="105" t="s">
        <v>354</v>
      </c>
      <c r="O129" s="105"/>
      <c r="P129" s="107" t="s">
        <v>282</v>
      </c>
      <c r="Q129" s="105"/>
      <c r="R129" s="105"/>
      <c r="S129" s="76" t="s">
        <v>130</v>
      </c>
      <c r="T129" s="49"/>
    </row>
    <row r="130" spans="1:20" ht="15.75" customHeight="1">
      <c r="A130" s="111">
        <v>181280</v>
      </c>
      <c r="B130" s="112" t="s">
        <v>783</v>
      </c>
      <c r="C130" s="112" t="s">
        <v>784</v>
      </c>
      <c r="D130" s="111"/>
      <c r="E130" s="112"/>
      <c r="F130" s="112"/>
      <c r="G130" s="113">
        <v>44369.541666666664</v>
      </c>
      <c r="H130" s="125"/>
      <c r="I130" s="115"/>
      <c r="J130" s="116" t="s">
        <v>785</v>
      </c>
      <c r="K130" s="112"/>
      <c r="L130" s="112" t="s">
        <v>786</v>
      </c>
      <c r="M130" s="112"/>
      <c r="N130" s="112" t="s">
        <v>636</v>
      </c>
      <c r="O130" s="112"/>
      <c r="P130" s="115" t="s">
        <v>336</v>
      </c>
      <c r="Q130" s="112"/>
      <c r="R130" s="112"/>
      <c r="S130" s="76" t="s">
        <v>130</v>
      </c>
      <c r="T130" s="49"/>
    </row>
    <row r="131" spans="1:20" ht="15.75" customHeight="1">
      <c r="A131" s="104">
        <v>2687407</v>
      </c>
      <c r="B131" s="105" t="s">
        <v>499</v>
      </c>
      <c r="C131" s="105" t="s">
        <v>757</v>
      </c>
      <c r="D131" s="104" t="s">
        <v>787</v>
      </c>
      <c r="E131" s="105"/>
      <c r="F131" s="105"/>
      <c r="G131" s="106">
        <v>44372.5</v>
      </c>
      <c r="H131" s="109"/>
      <c r="I131" s="107"/>
      <c r="J131" s="108" t="s">
        <v>788</v>
      </c>
      <c r="K131" s="105" t="s">
        <v>646</v>
      </c>
      <c r="L131" s="105" t="s">
        <v>760</v>
      </c>
      <c r="M131" s="105"/>
      <c r="N131" s="105" t="s">
        <v>354</v>
      </c>
      <c r="O131" s="105"/>
      <c r="P131" s="107" t="s">
        <v>282</v>
      </c>
      <c r="Q131" s="105"/>
      <c r="R131" s="105"/>
      <c r="S131" s="76" t="s">
        <v>130</v>
      </c>
      <c r="T131" s="49"/>
    </row>
    <row r="132" spans="1:20" ht="15.75" customHeight="1">
      <c r="A132" s="71">
        <v>2700135</v>
      </c>
      <c r="B132" s="72" t="s">
        <v>499</v>
      </c>
      <c r="C132" s="72" t="s">
        <v>789</v>
      </c>
      <c r="D132" s="71"/>
      <c r="E132" s="72"/>
      <c r="F132" s="72"/>
      <c r="G132" s="73">
        <v>44382.625</v>
      </c>
      <c r="H132" s="75"/>
      <c r="I132" s="74"/>
      <c r="J132" s="103" t="s">
        <v>790</v>
      </c>
      <c r="K132" s="72" t="s">
        <v>646</v>
      </c>
      <c r="L132" s="72" t="s">
        <v>791</v>
      </c>
      <c r="M132" s="72"/>
      <c r="N132" s="72" t="s">
        <v>354</v>
      </c>
      <c r="O132" s="72"/>
      <c r="P132" s="74" t="s">
        <v>289</v>
      </c>
      <c r="Q132" s="72" t="s">
        <v>380</v>
      </c>
      <c r="R132" s="72"/>
      <c r="S132" s="76" t="s">
        <v>130</v>
      </c>
      <c r="T132" s="49"/>
    </row>
    <row r="133" spans="1:20" ht="15.75" customHeight="1">
      <c r="A133" s="104">
        <v>2699820</v>
      </c>
      <c r="B133" s="105" t="s">
        <v>547</v>
      </c>
      <c r="C133" s="105" t="s">
        <v>792</v>
      </c>
      <c r="D133" s="104" t="s">
        <v>793</v>
      </c>
      <c r="E133" s="105"/>
      <c r="F133" s="105"/>
      <c r="G133" s="106">
        <v>44376.5</v>
      </c>
      <c r="H133" s="109"/>
      <c r="I133" s="107"/>
      <c r="J133" s="108" t="s">
        <v>794</v>
      </c>
      <c r="K133" s="105" t="s">
        <v>646</v>
      </c>
      <c r="L133" s="105" t="s">
        <v>786</v>
      </c>
      <c r="M133" s="105"/>
      <c r="N133" s="105" t="s">
        <v>354</v>
      </c>
      <c r="O133" s="105"/>
      <c r="P133" s="107" t="s">
        <v>282</v>
      </c>
      <c r="Q133" s="105"/>
      <c r="R133" s="105"/>
      <c r="S133" s="76" t="s">
        <v>130</v>
      </c>
      <c r="T133" s="49"/>
    </row>
    <row r="134" spans="1:20" ht="15.75" customHeight="1">
      <c r="A134" s="111">
        <v>2697590</v>
      </c>
      <c r="B134" s="112" t="s">
        <v>499</v>
      </c>
      <c r="C134" s="112" t="s">
        <v>795</v>
      </c>
      <c r="D134" s="111"/>
      <c r="E134" s="112"/>
      <c r="F134" s="112"/>
      <c r="G134" s="113">
        <v>44376.458333333336</v>
      </c>
      <c r="H134" s="125"/>
      <c r="I134" s="115"/>
      <c r="J134" s="127" t="s">
        <v>796</v>
      </c>
      <c r="K134" s="112" t="s">
        <v>646</v>
      </c>
      <c r="L134" s="112" t="s">
        <v>797</v>
      </c>
      <c r="M134" s="112"/>
      <c r="N134" s="112" t="s">
        <v>427</v>
      </c>
      <c r="O134" s="112"/>
      <c r="P134" s="115" t="s">
        <v>336</v>
      </c>
      <c r="Q134" s="112"/>
      <c r="R134" s="112"/>
      <c r="S134" s="76" t="s">
        <v>130</v>
      </c>
      <c r="T134" s="49"/>
    </row>
    <row r="135" spans="1:20" ht="15.75" customHeight="1">
      <c r="A135" s="111">
        <v>195261</v>
      </c>
      <c r="B135" s="112" t="s">
        <v>783</v>
      </c>
      <c r="C135" s="147" t="s">
        <v>798</v>
      </c>
      <c r="D135" s="111"/>
      <c r="E135" s="112"/>
      <c r="F135" s="112"/>
      <c r="G135" s="113">
        <v>44379.458333333336</v>
      </c>
      <c r="H135" s="125"/>
      <c r="I135" s="115"/>
      <c r="J135" s="127" t="s">
        <v>799</v>
      </c>
      <c r="K135" s="112"/>
      <c r="L135" s="112" t="s">
        <v>800</v>
      </c>
      <c r="M135" s="112"/>
      <c r="N135" s="112" t="s">
        <v>636</v>
      </c>
      <c r="O135" s="112"/>
      <c r="P135" s="115" t="s">
        <v>336</v>
      </c>
      <c r="Q135" s="112"/>
      <c r="R135" s="112"/>
      <c r="S135" s="76" t="s">
        <v>130</v>
      </c>
      <c r="T135" s="49"/>
    </row>
    <row r="136" spans="1:20" ht="15.75" customHeight="1">
      <c r="A136" s="71">
        <v>32110433662</v>
      </c>
      <c r="B136" s="72" t="s">
        <v>801</v>
      </c>
      <c r="C136" s="72" t="s">
        <v>802</v>
      </c>
      <c r="D136" s="71" t="s">
        <v>803</v>
      </c>
      <c r="E136" s="72"/>
      <c r="F136" s="72"/>
      <c r="G136" s="75" t="s">
        <v>804</v>
      </c>
      <c r="H136" s="75"/>
      <c r="I136" s="74"/>
      <c r="J136" s="103" t="s">
        <v>805</v>
      </c>
      <c r="K136" s="72" t="s">
        <v>806</v>
      </c>
      <c r="L136" s="72" t="s">
        <v>807</v>
      </c>
      <c r="M136" s="72"/>
      <c r="N136" s="72" t="s">
        <v>354</v>
      </c>
      <c r="O136" s="72"/>
      <c r="P136" s="74" t="s">
        <v>289</v>
      </c>
      <c r="Q136" s="72" t="s">
        <v>808</v>
      </c>
      <c r="R136" s="72"/>
      <c r="S136" s="76" t="s">
        <v>130</v>
      </c>
      <c r="T136" s="49"/>
    </row>
    <row r="137" spans="1:20" ht="15.75" customHeight="1">
      <c r="A137" s="71">
        <v>32110422236</v>
      </c>
      <c r="B137" s="72" t="s">
        <v>809</v>
      </c>
      <c r="C137" s="72" t="s">
        <v>810</v>
      </c>
      <c r="D137" s="71" t="s">
        <v>811</v>
      </c>
      <c r="E137" s="72"/>
      <c r="F137" s="72"/>
      <c r="G137" s="75" t="s">
        <v>812</v>
      </c>
      <c r="H137" s="75"/>
      <c r="I137" s="74"/>
      <c r="J137" s="103" t="s">
        <v>813</v>
      </c>
      <c r="K137" s="72"/>
      <c r="L137" s="72" t="s">
        <v>814</v>
      </c>
      <c r="M137" s="72"/>
      <c r="N137" s="72" t="s">
        <v>354</v>
      </c>
      <c r="O137" s="72"/>
      <c r="P137" s="74" t="s">
        <v>289</v>
      </c>
      <c r="Q137" s="72" t="s">
        <v>380</v>
      </c>
      <c r="R137" s="72"/>
      <c r="S137" s="76" t="s">
        <v>130</v>
      </c>
      <c r="T137" s="49"/>
    </row>
    <row r="138" spans="1:20" ht="15.75" customHeight="1">
      <c r="A138" s="91">
        <v>2707027</v>
      </c>
      <c r="B138" s="84"/>
      <c r="C138" s="84" t="s">
        <v>815</v>
      </c>
      <c r="D138" s="92"/>
      <c r="E138" s="84"/>
      <c r="F138" s="84"/>
      <c r="G138" s="93">
        <v>44385</v>
      </c>
      <c r="H138" s="123"/>
      <c r="I138" s="95"/>
      <c r="J138" s="84"/>
      <c r="K138" s="84"/>
      <c r="L138" s="84"/>
      <c r="M138" s="84"/>
      <c r="N138" s="84" t="s">
        <v>427</v>
      </c>
      <c r="O138" s="84"/>
      <c r="P138" s="95"/>
      <c r="Q138" s="84"/>
      <c r="R138" s="84"/>
      <c r="S138" s="76" t="s">
        <v>130</v>
      </c>
      <c r="T138" s="49"/>
    </row>
    <row r="139" spans="1:20" ht="15.75" customHeight="1">
      <c r="A139" s="111">
        <v>2716611</v>
      </c>
      <c r="B139" s="112" t="s">
        <v>783</v>
      </c>
      <c r="C139" s="147" t="s">
        <v>816</v>
      </c>
      <c r="D139" s="111"/>
      <c r="E139" s="112"/>
      <c r="F139" s="112"/>
      <c r="G139" s="125">
        <v>44400</v>
      </c>
      <c r="H139" s="125"/>
      <c r="I139" s="115"/>
      <c r="J139" s="127" t="s">
        <v>817</v>
      </c>
      <c r="K139" s="112"/>
      <c r="L139" s="112"/>
      <c r="M139" s="112"/>
      <c r="N139" s="112" t="s">
        <v>636</v>
      </c>
      <c r="O139" s="112"/>
      <c r="P139" s="115" t="s">
        <v>336</v>
      </c>
      <c r="Q139" s="112"/>
      <c r="R139" s="112"/>
      <c r="S139" s="76" t="s">
        <v>130</v>
      </c>
      <c r="T139" s="49"/>
    </row>
    <row r="140" spans="1:20" ht="15.75" customHeight="1">
      <c r="A140" s="111">
        <v>32110463446</v>
      </c>
      <c r="B140" s="112" t="s">
        <v>659</v>
      </c>
      <c r="C140" s="112" t="s">
        <v>818</v>
      </c>
      <c r="D140" s="111"/>
      <c r="E140" s="112"/>
      <c r="F140" s="112"/>
      <c r="G140" s="113">
        <v>44405.416666666664</v>
      </c>
      <c r="H140" s="125"/>
      <c r="I140" s="115"/>
      <c r="J140" s="116" t="s">
        <v>819</v>
      </c>
      <c r="K140" s="112"/>
      <c r="L140" s="112" t="s">
        <v>820</v>
      </c>
      <c r="M140" s="112"/>
      <c r="N140" s="112" t="s">
        <v>668</v>
      </c>
      <c r="O140" s="112"/>
      <c r="P140" s="115" t="s">
        <v>336</v>
      </c>
      <c r="Q140" s="112"/>
      <c r="R140" s="112"/>
      <c r="S140" s="76" t="s">
        <v>130</v>
      </c>
      <c r="T140" s="49"/>
    </row>
    <row r="141" spans="1:20" ht="15.75" customHeight="1">
      <c r="A141" s="148" t="s">
        <v>821</v>
      </c>
      <c r="B141" s="112" t="s">
        <v>783</v>
      </c>
      <c r="C141" s="112" t="s">
        <v>822</v>
      </c>
      <c r="D141" s="111"/>
      <c r="E141" s="112"/>
      <c r="F141" s="112"/>
      <c r="G141" s="113">
        <v>44399</v>
      </c>
      <c r="H141" s="125"/>
      <c r="I141" s="115"/>
      <c r="J141" s="127" t="s">
        <v>823</v>
      </c>
      <c r="K141" s="112"/>
      <c r="L141" s="112"/>
      <c r="M141" s="112"/>
      <c r="N141" s="112" t="s">
        <v>636</v>
      </c>
      <c r="O141" s="112"/>
      <c r="P141" s="115" t="s">
        <v>336</v>
      </c>
      <c r="Q141" s="112"/>
      <c r="R141" s="112"/>
      <c r="S141" s="76" t="s">
        <v>130</v>
      </c>
      <c r="T141" s="49"/>
    </row>
    <row r="142" spans="1:20" ht="15.75" customHeight="1">
      <c r="A142" s="149"/>
      <c r="B142" s="84"/>
      <c r="C142" s="84"/>
      <c r="D142" s="92"/>
      <c r="E142" s="84"/>
      <c r="F142" s="84"/>
      <c r="G142" s="150"/>
      <c r="H142" s="123"/>
      <c r="I142" s="95"/>
      <c r="J142" s="84"/>
      <c r="K142" s="84"/>
      <c r="L142" s="84"/>
      <c r="M142" s="84"/>
      <c r="N142" s="84"/>
      <c r="O142" s="84"/>
      <c r="P142" s="95"/>
      <c r="Q142" s="84"/>
      <c r="R142" s="84"/>
      <c r="S142" s="76" t="s">
        <v>130</v>
      </c>
      <c r="T142" s="49"/>
    </row>
    <row r="143" spans="1:20" ht="15.75" customHeight="1">
      <c r="A143" s="91"/>
      <c r="B143" s="84"/>
      <c r="C143" s="84"/>
      <c r="D143" s="92"/>
      <c r="E143" s="84"/>
      <c r="F143" s="84"/>
      <c r="G143" s="150"/>
      <c r="H143" s="123"/>
      <c r="I143" s="95"/>
      <c r="J143" s="84"/>
      <c r="K143" s="84"/>
      <c r="L143" s="84"/>
      <c r="M143" s="84"/>
      <c r="N143" s="84"/>
      <c r="O143" s="84"/>
      <c r="P143" s="95"/>
      <c r="Q143" s="84"/>
      <c r="R143" s="84"/>
      <c r="S143" s="76" t="s">
        <v>130</v>
      </c>
      <c r="T143" s="49"/>
    </row>
    <row r="144" spans="1:20" ht="15.75" customHeight="1">
      <c r="A144" s="91"/>
      <c r="B144" s="84"/>
      <c r="C144" s="84"/>
      <c r="D144" s="92"/>
      <c r="E144" s="84"/>
      <c r="F144" s="84"/>
      <c r="G144" s="150"/>
      <c r="H144" s="123"/>
      <c r="I144" s="95"/>
      <c r="J144" s="84"/>
      <c r="K144" s="84"/>
      <c r="L144" s="84"/>
      <c r="M144" s="84"/>
      <c r="N144" s="84"/>
      <c r="O144" s="84"/>
      <c r="P144" s="95"/>
      <c r="Q144" s="84"/>
      <c r="R144" s="84"/>
      <c r="S144" s="76" t="s">
        <v>130</v>
      </c>
      <c r="T144" s="49"/>
    </row>
    <row r="145" spans="1:20" ht="15.75" customHeight="1">
      <c r="A145" s="91"/>
      <c r="B145" s="84"/>
      <c r="C145" s="84"/>
      <c r="D145" s="92"/>
      <c r="E145" s="84"/>
      <c r="F145" s="84"/>
      <c r="G145" s="150"/>
      <c r="H145" s="123"/>
      <c r="I145" s="95"/>
      <c r="J145" s="84"/>
      <c r="K145" s="84"/>
      <c r="L145" s="84"/>
      <c r="M145" s="84"/>
      <c r="N145" s="84"/>
      <c r="O145" s="84"/>
      <c r="P145" s="95"/>
      <c r="Q145" s="84"/>
      <c r="R145" s="84"/>
      <c r="S145" s="76" t="s">
        <v>130</v>
      </c>
      <c r="T145" s="49"/>
    </row>
    <row r="146" spans="1:20" ht="15.75" customHeight="1">
      <c r="A146" s="91"/>
      <c r="B146" s="84"/>
      <c r="C146" s="84"/>
      <c r="D146" s="92"/>
      <c r="E146" s="84"/>
      <c r="F146" s="84"/>
      <c r="G146" s="150"/>
      <c r="H146" s="123"/>
      <c r="I146" s="95"/>
      <c r="J146" s="84"/>
      <c r="K146" s="84"/>
      <c r="L146" s="84"/>
      <c r="M146" s="84"/>
      <c r="N146" s="84"/>
      <c r="O146" s="84"/>
      <c r="P146" s="95"/>
      <c r="Q146" s="84"/>
      <c r="R146" s="84"/>
      <c r="S146" s="76" t="s">
        <v>130</v>
      </c>
      <c r="T146" s="49"/>
    </row>
    <row r="147" spans="1:20" ht="15.75" customHeight="1">
      <c r="A147" s="91"/>
      <c r="B147" s="84"/>
      <c r="C147" s="84"/>
      <c r="D147" s="92"/>
      <c r="E147" s="84"/>
      <c r="F147" s="84"/>
      <c r="G147" s="150"/>
      <c r="H147" s="123"/>
      <c r="I147" s="95"/>
      <c r="J147" s="84"/>
      <c r="K147" s="84"/>
      <c r="L147" s="84"/>
      <c r="M147" s="84"/>
      <c r="N147" s="84"/>
      <c r="O147" s="84"/>
      <c r="P147" s="95"/>
      <c r="Q147" s="84"/>
      <c r="R147" s="84"/>
      <c r="S147" s="76" t="s">
        <v>130</v>
      </c>
      <c r="T147" s="49"/>
    </row>
    <row r="148" spans="1:20" ht="15.75" customHeight="1">
      <c r="A148" s="91"/>
      <c r="B148" s="84"/>
      <c r="C148" s="84"/>
      <c r="D148" s="92"/>
      <c r="E148" s="84"/>
      <c r="F148" s="84"/>
      <c r="G148" s="150"/>
      <c r="H148" s="123"/>
      <c r="I148" s="95"/>
      <c r="J148" s="84"/>
      <c r="K148" s="84"/>
      <c r="L148" s="84"/>
      <c r="M148" s="84"/>
      <c r="N148" s="84"/>
      <c r="O148" s="84"/>
      <c r="P148" s="95"/>
      <c r="Q148" s="84"/>
      <c r="R148" s="84"/>
      <c r="S148" s="76" t="s">
        <v>130</v>
      </c>
      <c r="T148" s="49"/>
    </row>
    <row r="149" spans="1:20" ht="15.75" customHeight="1">
      <c r="A149" s="91"/>
      <c r="B149" s="84"/>
      <c r="C149" s="84"/>
      <c r="D149" s="92"/>
      <c r="E149" s="84"/>
      <c r="F149" s="84"/>
      <c r="G149" s="150"/>
      <c r="H149" s="123"/>
      <c r="I149" s="95"/>
      <c r="J149" s="84"/>
      <c r="K149" s="84"/>
      <c r="L149" s="84"/>
      <c r="M149" s="84"/>
      <c r="N149" s="84"/>
      <c r="O149" s="84"/>
      <c r="P149" s="95"/>
      <c r="Q149" s="84"/>
      <c r="R149" s="84"/>
      <c r="S149" s="76" t="s">
        <v>130</v>
      </c>
      <c r="T149" s="49"/>
    </row>
    <row r="150" spans="1:20" ht="15.75" customHeight="1">
      <c r="A150" s="91"/>
      <c r="B150" s="84"/>
      <c r="C150" s="84"/>
      <c r="D150" s="92"/>
      <c r="E150" s="84"/>
      <c r="F150" s="84"/>
      <c r="G150" s="150"/>
      <c r="H150" s="123"/>
      <c r="I150" s="95"/>
      <c r="J150" s="84"/>
      <c r="K150" s="84"/>
      <c r="L150" s="84"/>
      <c r="M150" s="84"/>
      <c r="N150" s="84"/>
      <c r="O150" s="84"/>
      <c r="P150" s="95"/>
      <c r="Q150" s="84"/>
      <c r="R150" s="84"/>
      <c r="S150" s="76" t="s">
        <v>130</v>
      </c>
      <c r="T150" s="49"/>
    </row>
    <row r="151" spans="1:20" ht="15.75" customHeight="1">
      <c r="A151" s="91"/>
      <c r="B151" s="84"/>
      <c r="C151" s="84"/>
      <c r="D151" s="92"/>
      <c r="E151" s="84"/>
      <c r="F151" s="84"/>
      <c r="G151" s="150"/>
      <c r="H151" s="123"/>
      <c r="I151" s="95"/>
      <c r="J151" s="84"/>
      <c r="K151" s="84"/>
      <c r="L151" s="84"/>
      <c r="M151" s="84"/>
      <c r="N151" s="84"/>
      <c r="O151" s="84"/>
      <c r="P151" s="95"/>
      <c r="Q151" s="84"/>
      <c r="R151" s="84"/>
      <c r="S151" s="76" t="s">
        <v>130</v>
      </c>
      <c r="T151" s="49"/>
    </row>
    <row r="152" spans="1:20" ht="15.75" customHeight="1">
      <c r="A152" s="91"/>
      <c r="B152" s="84"/>
      <c r="C152" s="84"/>
      <c r="D152" s="92"/>
      <c r="E152" s="84"/>
      <c r="F152" s="84"/>
      <c r="G152" s="150"/>
      <c r="H152" s="123"/>
      <c r="I152" s="95"/>
      <c r="J152" s="84"/>
      <c r="K152" s="84"/>
      <c r="L152" s="84"/>
      <c r="M152" s="84"/>
      <c r="N152" s="84"/>
      <c r="O152" s="84"/>
      <c r="P152" s="95"/>
      <c r="Q152" s="84"/>
      <c r="R152" s="84"/>
      <c r="S152" s="76" t="s">
        <v>130</v>
      </c>
      <c r="T152" s="49"/>
    </row>
    <row r="153" spans="1:20" ht="15.75" customHeight="1">
      <c r="A153" s="91"/>
      <c r="B153" s="84"/>
      <c r="C153" s="84"/>
      <c r="D153" s="92"/>
      <c r="E153" s="84"/>
      <c r="F153" s="84"/>
      <c r="G153" s="150"/>
      <c r="H153" s="123"/>
      <c r="I153" s="95"/>
      <c r="J153" s="84"/>
      <c r="K153" s="84"/>
      <c r="L153" s="84"/>
      <c r="M153" s="84"/>
      <c r="N153" s="84"/>
      <c r="O153" s="84"/>
      <c r="P153" s="95"/>
      <c r="Q153" s="84"/>
      <c r="R153" s="84"/>
      <c r="S153" s="76" t="s">
        <v>130</v>
      </c>
      <c r="T153" s="49"/>
    </row>
    <row r="154" spans="1:20" ht="15.75" customHeight="1">
      <c r="A154" s="91"/>
      <c r="B154" s="84"/>
      <c r="C154" s="84"/>
      <c r="D154" s="92"/>
      <c r="E154" s="84"/>
      <c r="F154" s="84"/>
      <c r="G154" s="150"/>
      <c r="H154" s="123"/>
      <c r="I154" s="95"/>
      <c r="J154" s="84"/>
      <c r="K154" s="84"/>
      <c r="L154" s="84"/>
      <c r="M154" s="84"/>
      <c r="N154" s="84"/>
      <c r="O154" s="84"/>
      <c r="P154" s="95"/>
      <c r="Q154" s="84"/>
      <c r="R154" s="84"/>
      <c r="S154" s="76" t="s">
        <v>130</v>
      </c>
      <c r="T154" s="49"/>
    </row>
    <row r="155" spans="1:20" ht="15.75" customHeight="1">
      <c r="A155" s="91"/>
      <c r="B155" s="84"/>
      <c r="C155" s="84"/>
      <c r="D155" s="92"/>
      <c r="E155" s="84"/>
      <c r="F155" s="84"/>
      <c r="G155" s="150"/>
      <c r="H155" s="123"/>
      <c r="I155" s="95"/>
      <c r="J155" s="84"/>
      <c r="K155" s="84"/>
      <c r="L155" s="84"/>
      <c r="M155" s="84"/>
      <c r="N155" s="84"/>
      <c r="O155" s="84"/>
      <c r="P155" s="95"/>
      <c r="Q155" s="84"/>
      <c r="R155" s="84"/>
      <c r="S155" s="76" t="s">
        <v>130</v>
      </c>
      <c r="T155" s="49"/>
    </row>
    <row r="156" spans="1:20" ht="15.75" customHeight="1">
      <c r="A156" s="91"/>
      <c r="B156" s="84"/>
      <c r="C156" s="84"/>
      <c r="D156" s="92"/>
      <c r="E156" s="84"/>
      <c r="F156" s="84"/>
      <c r="G156" s="150"/>
      <c r="H156" s="123"/>
      <c r="I156" s="95"/>
      <c r="J156" s="84"/>
      <c r="K156" s="84"/>
      <c r="L156" s="84"/>
      <c r="M156" s="84"/>
      <c r="N156" s="84"/>
      <c r="O156" s="84"/>
      <c r="P156" s="95"/>
      <c r="Q156" s="84"/>
      <c r="R156" s="84"/>
      <c r="S156" s="76" t="s">
        <v>130</v>
      </c>
      <c r="T156" s="49"/>
    </row>
    <row r="157" spans="1:20" ht="15.75" customHeight="1">
      <c r="A157" s="91"/>
      <c r="B157" s="84"/>
      <c r="C157" s="84"/>
      <c r="D157" s="92"/>
      <c r="E157" s="84"/>
      <c r="F157" s="84"/>
      <c r="G157" s="150"/>
      <c r="H157" s="123"/>
      <c r="I157" s="95"/>
      <c r="J157" s="84"/>
      <c r="K157" s="84"/>
      <c r="L157" s="84"/>
      <c r="M157" s="84"/>
      <c r="N157" s="84"/>
      <c r="O157" s="84"/>
      <c r="P157" s="95"/>
      <c r="Q157" s="84"/>
      <c r="R157" s="84"/>
      <c r="S157" s="76" t="s">
        <v>130</v>
      </c>
      <c r="T157" s="49"/>
    </row>
    <row r="158" spans="1:20" ht="15.75" customHeight="1">
      <c r="A158" s="91"/>
      <c r="B158" s="84"/>
      <c r="C158" s="84"/>
      <c r="D158" s="92"/>
      <c r="E158" s="84"/>
      <c r="F158" s="84"/>
      <c r="G158" s="150"/>
      <c r="H158" s="123"/>
      <c r="I158" s="95"/>
      <c r="J158" s="84"/>
      <c r="K158" s="84"/>
      <c r="L158" s="84"/>
      <c r="M158" s="84"/>
      <c r="N158" s="84"/>
      <c r="O158" s="84"/>
      <c r="P158" s="95"/>
      <c r="Q158" s="84"/>
      <c r="R158" s="84"/>
      <c r="S158" s="76" t="s">
        <v>130</v>
      </c>
      <c r="T158" s="49"/>
    </row>
    <row r="159" spans="1:20" ht="15.75" customHeight="1">
      <c r="A159" s="91"/>
      <c r="B159" s="84"/>
      <c r="C159" s="84"/>
      <c r="D159" s="92"/>
      <c r="E159" s="84"/>
      <c r="F159" s="84"/>
      <c r="G159" s="150"/>
      <c r="H159" s="123"/>
      <c r="I159" s="95"/>
      <c r="J159" s="84"/>
      <c r="K159" s="84"/>
      <c r="L159" s="84"/>
      <c r="M159" s="84"/>
      <c r="N159" s="84"/>
      <c r="O159" s="84"/>
      <c r="P159" s="95"/>
      <c r="Q159" s="84"/>
      <c r="R159" s="84"/>
      <c r="S159" s="76" t="s">
        <v>130</v>
      </c>
      <c r="T159" s="49"/>
    </row>
    <row r="160" spans="1:20" ht="15.75" customHeight="1">
      <c r="A160" s="91"/>
      <c r="B160" s="84"/>
      <c r="C160" s="84"/>
      <c r="D160" s="92"/>
      <c r="E160" s="84"/>
      <c r="F160" s="84"/>
      <c r="G160" s="150"/>
      <c r="H160" s="123"/>
      <c r="I160" s="95"/>
      <c r="J160" s="84"/>
      <c r="K160" s="84"/>
      <c r="L160" s="84"/>
      <c r="M160" s="84"/>
      <c r="N160" s="84"/>
      <c r="O160" s="84"/>
      <c r="P160" s="95"/>
      <c r="Q160" s="84"/>
      <c r="R160" s="84"/>
      <c r="S160" s="76" t="s">
        <v>130</v>
      </c>
      <c r="T160" s="49"/>
    </row>
    <row r="161" spans="1:20" ht="15.75" customHeight="1">
      <c r="A161" s="91"/>
      <c r="B161" s="84"/>
      <c r="C161" s="84"/>
      <c r="D161" s="92"/>
      <c r="E161" s="84"/>
      <c r="F161" s="84"/>
      <c r="G161" s="150"/>
      <c r="H161" s="123"/>
      <c r="I161" s="95"/>
      <c r="J161" s="84"/>
      <c r="K161" s="84"/>
      <c r="L161" s="84"/>
      <c r="M161" s="84"/>
      <c r="N161" s="84"/>
      <c r="O161" s="84"/>
      <c r="P161" s="95"/>
      <c r="Q161" s="84"/>
      <c r="R161" s="84"/>
      <c r="S161" s="76" t="s">
        <v>130</v>
      </c>
      <c r="T161" s="49"/>
    </row>
    <row r="162" spans="1:20" ht="15.75" customHeight="1">
      <c r="A162" s="91"/>
      <c r="B162" s="84"/>
      <c r="C162" s="84"/>
      <c r="D162" s="92"/>
      <c r="E162" s="84"/>
      <c r="F162" s="84"/>
      <c r="G162" s="150"/>
      <c r="H162" s="123"/>
      <c r="I162" s="95"/>
      <c r="J162" s="84"/>
      <c r="K162" s="84"/>
      <c r="L162" s="84"/>
      <c r="M162" s="84"/>
      <c r="N162" s="84"/>
      <c r="O162" s="84"/>
      <c r="P162" s="95"/>
      <c r="Q162" s="84"/>
      <c r="R162" s="84"/>
      <c r="S162" s="76" t="s">
        <v>130</v>
      </c>
      <c r="T162" s="49"/>
    </row>
    <row r="163" spans="1:20" ht="15.75" customHeight="1">
      <c r="A163" s="91"/>
      <c r="B163" s="84"/>
      <c r="C163" s="84"/>
      <c r="D163" s="92"/>
      <c r="E163" s="84"/>
      <c r="F163" s="84"/>
      <c r="G163" s="150"/>
      <c r="H163" s="123"/>
      <c r="I163" s="95"/>
      <c r="J163" s="84"/>
      <c r="K163" s="84"/>
      <c r="L163" s="84"/>
      <c r="M163" s="84"/>
      <c r="N163" s="84"/>
      <c r="O163" s="84"/>
      <c r="P163" s="95"/>
      <c r="Q163" s="84"/>
      <c r="R163" s="84"/>
      <c r="S163" s="76" t="s">
        <v>130</v>
      </c>
      <c r="T163" s="49"/>
    </row>
    <row r="164" spans="1:20" ht="15.75" customHeight="1">
      <c r="A164" s="91"/>
      <c r="B164" s="84"/>
      <c r="C164" s="84"/>
      <c r="D164" s="92"/>
      <c r="E164" s="84"/>
      <c r="F164" s="84"/>
      <c r="G164" s="150"/>
      <c r="H164" s="123"/>
      <c r="I164" s="95"/>
      <c r="J164" s="84"/>
      <c r="K164" s="84"/>
      <c r="L164" s="84"/>
      <c r="M164" s="84"/>
      <c r="N164" s="84"/>
      <c r="O164" s="84"/>
      <c r="P164" s="95"/>
      <c r="Q164" s="84"/>
      <c r="R164" s="84"/>
      <c r="S164" s="76" t="s">
        <v>130</v>
      </c>
      <c r="T164" s="49"/>
    </row>
    <row r="165" spans="1:20" ht="15.75" customHeight="1">
      <c r="A165" s="91"/>
      <c r="B165" s="84"/>
      <c r="C165" s="84"/>
      <c r="D165" s="92"/>
      <c r="E165" s="84"/>
      <c r="F165" s="84"/>
      <c r="G165" s="150"/>
      <c r="H165" s="123"/>
      <c r="I165" s="95"/>
      <c r="J165" s="84"/>
      <c r="K165" s="84"/>
      <c r="L165" s="84"/>
      <c r="M165" s="84"/>
      <c r="N165" s="84"/>
      <c r="O165" s="84"/>
      <c r="P165" s="95"/>
      <c r="Q165" s="84"/>
      <c r="R165" s="84"/>
      <c r="S165" s="76" t="s">
        <v>130</v>
      </c>
      <c r="T165" s="49"/>
    </row>
    <row r="166" spans="1:20" ht="15.75" customHeight="1">
      <c r="A166" s="91"/>
      <c r="B166" s="84"/>
      <c r="C166" s="84"/>
      <c r="D166" s="92"/>
      <c r="E166" s="84"/>
      <c r="F166" s="84"/>
      <c r="G166" s="150"/>
      <c r="H166" s="123"/>
      <c r="I166" s="95"/>
      <c r="J166" s="84"/>
      <c r="K166" s="84"/>
      <c r="L166" s="84"/>
      <c r="M166" s="84"/>
      <c r="N166" s="84"/>
      <c r="O166" s="84"/>
      <c r="P166" s="95"/>
      <c r="Q166" s="84"/>
      <c r="R166" s="84"/>
      <c r="S166" s="76" t="s">
        <v>130</v>
      </c>
      <c r="T166" s="49"/>
    </row>
    <row r="167" spans="1:20" ht="15.75" customHeight="1">
      <c r="A167" s="91"/>
      <c r="B167" s="84"/>
      <c r="C167" s="84"/>
      <c r="D167" s="92"/>
      <c r="E167" s="84"/>
      <c r="F167" s="84"/>
      <c r="G167" s="150"/>
      <c r="H167" s="123"/>
      <c r="I167" s="95"/>
      <c r="J167" s="84"/>
      <c r="K167" s="84"/>
      <c r="L167" s="84"/>
      <c r="M167" s="84"/>
      <c r="N167" s="84"/>
      <c r="O167" s="84"/>
      <c r="P167" s="95"/>
      <c r="Q167" s="84"/>
      <c r="R167" s="84"/>
      <c r="S167" s="76" t="s">
        <v>130</v>
      </c>
      <c r="T167" s="49"/>
    </row>
    <row r="168" spans="1:20" ht="15.75" customHeight="1">
      <c r="A168" s="91"/>
      <c r="B168" s="84"/>
      <c r="C168" s="84"/>
      <c r="D168" s="92"/>
      <c r="E168" s="84"/>
      <c r="F168" s="84"/>
      <c r="G168" s="150"/>
      <c r="H168" s="123"/>
      <c r="I168" s="95"/>
      <c r="J168" s="84"/>
      <c r="K168" s="84"/>
      <c r="L168" s="84"/>
      <c r="M168" s="84"/>
      <c r="N168" s="84"/>
      <c r="O168" s="84"/>
      <c r="P168" s="95"/>
      <c r="Q168" s="84"/>
      <c r="R168" s="84"/>
      <c r="S168" s="76" t="s">
        <v>130</v>
      </c>
      <c r="T168" s="49"/>
    </row>
    <row r="169" spans="1:20" ht="15.75" customHeight="1">
      <c r="A169" s="91"/>
      <c r="B169" s="84"/>
      <c r="C169" s="84"/>
      <c r="D169" s="92"/>
      <c r="E169" s="84"/>
      <c r="F169" s="84"/>
      <c r="G169" s="150"/>
      <c r="H169" s="123"/>
      <c r="I169" s="95"/>
      <c r="J169" s="84"/>
      <c r="K169" s="84"/>
      <c r="L169" s="84"/>
      <c r="M169" s="84"/>
      <c r="N169" s="84"/>
      <c r="O169" s="84"/>
      <c r="P169" s="95"/>
      <c r="Q169" s="84"/>
      <c r="R169" s="84"/>
      <c r="S169" s="76" t="s">
        <v>130</v>
      </c>
      <c r="T169" s="49"/>
    </row>
    <row r="170" spans="1:20" ht="15.75" customHeight="1">
      <c r="A170" s="91"/>
      <c r="B170" s="84"/>
      <c r="C170" s="84"/>
      <c r="D170" s="92"/>
      <c r="E170" s="84"/>
      <c r="F170" s="84"/>
      <c r="G170" s="150"/>
      <c r="H170" s="123"/>
      <c r="I170" s="95"/>
      <c r="J170" s="84"/>
      <c r="K170" s="84"/>
      <c r="L170" s="84"/>
      <c r="M170" s="84"/>
      <c r="N170" s="84"/>
      <c r="O170" s="84"/>
      <c r="P170" s="95"/>
      <c r="Q170" s="84"/>
      <c r="R170" s="84"/>
      <c r="S170" s="76" t="s">
        <v>130</v>
      </c>
      <c r="T170" s="49"/>
    </row>
    <row r="171" spans="1:20" ht="15.75" customHeight="1">
      <c r="A171" s="91"/>
      <c r="B171" s="84"/>
      <c r="C171" s="84"/>
      <c r="D171" s="92"/>
      <c r="E171" s="84"/>
      <c r="F171" s="84"/>
      <c r="G171" s="150"/>
      <c r="H171" s="123"/>
      <c r="I171" s="95"/>
      <c r="J171" s="84"/>
      <c r="K171" s="84"/>
      <c r="L171" s="84"/>
      <c r="M171" s="84"/>
      <c r="N171" s="84"/>
      <c r="O171" s="84"/>
      <c r="P171" s="95"/>
      <c r="Q171" s="84"/>
      <c r="R171" s="84"/>
      <c r="S171" s="76" t="s">
        <v>130</v>
      </c>
      <c r="T171" s="49"/>
    </row>
    <row r="172" spans="1:20" ht="15.75" customHeight="1">
      <c r="A172" s="91"/>
      <c r="B172" s="84"/>
      <c r="C172" s="84"/>
      <c r="D172" s="92"/>
      <c r="E172" s="84"/>
      <c r="F172" s="84"/>
      <c r="G172" s="150"/>
      <c r="H172" s="123"/>
      <c r="I172" s="95"/>
      <c r="J172" s="84"/>
      <c r="K172" s="84"/>
      <c r="L172" s="84"/>
      <c r="M172" s="84"/>
      <c r="N172" s="84"/>
      <c r="O172" s="84"/>
      <c r="P172" s="95"/>
      <c r="Q172" s="84"/>
      <c r="R172" s="84"/>
      <c r="S172" s="76" t="s">
        <v>130</v>
      </c>
      <c r="T172" s="49"/>
    </row>
    <row r="173" spans="1:20" ht="15.75" customHeight="1">
      <c r="A173" s="91"/>
      <c r="B173" s="84"/>
      <c r="C173" s="84"/>
      <c r="D173" s="92"/>
      <c r="E173" s="84"/>
      <c r="F173" s="84"/>
      <c r="G173" s="150"/>
      <c r="H173" s="123"/>
      <c r="I173" s="95"/>
      <c r="J173" s="84"/>
      <c r="K173" s="84"/>
      <c r="L173" s="84"/>
      <c r="M173" s="84"/>
      <c r="N173" s="84"/>
      <c r="O173" s="84"/>
      <c r="P173" s="95"/>
      <c r="Q173" s="84"/>
      <c r="R173" s="84"/>
      <c r="S173" s="76" t="s">
        <v>130</v>
      </c>
      <c r="T173" s="49"/>
    </row>
    <row r="174" spans="1:20" ht="15.75" customHeight="1">
      <c r="A174" s="91"/>
      <c r="B174" s="84"/>
      <c r="C174" s="84"/>
      <c r="D174" s="92"/>
      <c r="E174" s="84"/>
      <c r="F174" s="84"/>
      <c r="G174" s="150"/>
      <c r="H174" s="123"/>
      <c r="I174" s="95"/>
      <c r="J174" s="84"/>
      <c r="K174" s="84"/>
      <c r="L174" s="84"/>
      <c r="M174" s="84"/>
      <c r="N174" s="84"/>
      <c r="O174" s="84"/>
      <c r="P174" s="95"/>
      <c r="Q174" s="84"/>
      <c r="R174" s="84"/>
      <c r="S174" s="76" t="s">
        <v>130</v>
      </c>
      <c r="T174" s="49"/>
    </row>
    <row r="175" spans="1:20" ht="15.75" customHeight="1">
      <c r="A175" s="91"/>
      <c r="B175" s="84"/>
      <c r="C175" s="84"/>
      <c r="D175" s="92"/>
      <c r="E175" s="84"/>
      <c r="F175" s="84"/>
      <c r="G175" s="150"/>
      <c r="H175" s="123"/>
      <c r="I175" s="95"/>
      <c r="J175" s="84"/>
      <c r="K175" s="84"/>
      <c r="L175" s="84"/>
      <c r="M175" s="84"/>
      <c r="N175" s="84"/>
      <c r="O175" s="84"/>
      <c r="P175" s="95"/>
      <c r="Q175" s="84"/>
      <c r="R175" s="84"/>
      <c r="S175" s="76" t="s">
        <v>130</v>
      </c>
      <c r="T175" s="49"/>
    </row>
    <row r="176" spans="1:20" ht="15.75" customHeight="1">
      <c r="A176" s="91"/>
      <c r="B176" s="84"/>
      <c r="C176" s="84"/>
      <c r="D176" s="92"/>
      <c r="E176" s="84"/>
      <c r="F176" s="84"/>
      <c r="G176" s="150"/>
      <c r="H176" s="123"/>
      <c r="I176" s="95"/>
      <c r="J176" s="84"/>
      <c r="K176" s="84"/>
      <c r="L176" s="84"/>
      <c r="M176" s="84"/>
      <c r="N176" s="84"/>
      <c r="O176" s="84"/>
      <c r="P176" s="95"/>
      <c r="Q176" s="84"/>
      <c r="R176" s="84"/>
      <c r="S176" s="76" t="s">
        <v>130</v>
      </c>
      <c r="T176" s="49"/>
    </row>
    <row r="177" spans="1:20" ht="15.75" customHeight="1">
      <c r="A177" s="91"/>
      <c r="B177" s="84"/>
      <c r="C177" s="84"/>
      <c r="D177" s="92"/>
      <c r="E177" s="84"/>
      <c r="F177" s="84"/>
      <c r="G177" s="150"/>
      <c r="H177" s="123"/>
      <c r="I177" s="95"/>
      <c r="J177" s="84"/>
      <c r="K177" s="84"/>
      <c r="L177" s="84"/>
      <c r="M177" s="84"/>
      <c r="N177" s="84"/>
      <c r="O177" s="84"/>
      <c r="P177" s="95"/>
      <c r="Q177" s="84"/>
      <c r="R177" s="84"/>
      <c r="S177" s="76" t="s">
        <v>130</v>
      </c>
      <c r="T177" s="49"/>
    </row>
    <row r="178" spans="1:20" ht="15.75" customHeight="1">
      <c r="A178" s="91"/>
      <c r="B178" s="84"/>
      <c r="C178" s="84"/>
      <c r="D178" s="92"/>
      <c r="E178" s="84"/>
      <c r="F178" s="84"/>
      <c r="G178" s="150"/>
      <c r="H178" s="123"/>
      <c r="I178" s="95"/>
      <c r="J178" s="84"/>
      <c r="K178" s="84"/>
      <c r="L178" s="84"/>
      <c r="M178" s="84"/>
      <c r="N178" s="84"/>
      <c r="O178" s="84"/>
      <c r="P178" s="95"/>
      <c r="Q178" s="84"/>
      <c r="R178" s="84"/>
      <c r="S178" s="76" t="s">
        <v>130</v>
      </c>
      <c r="T178" s="49"/>
    </row>
    <row r="179" spans="1:20" ht="15.75" customHeight="1">
      <c r="A179" s="91"/>
      <c r="B179" s="84"/>
      <c r="C179" s="84"/>
      <c r="D179" s="92"/>
      <c r="E179" s="84"/>
      <c r="F179" s="84"/>
      <c r="G179" s="150"/>
      <c r="H179" s="123"/>
      <c r="I179" s="95"/>
      <c r="J179" s="84"/>
      <c r="K179" s="84"/>
      <c r="L179" s="84"/>
      <c r="M179" s="84"/>
      <c r="N179" s="84"/>
      <c r="O179" s="84"/>
      <c r="P179" s="95"/>
      <c r="Q179" s="84"/>
      <c r="R179" s="84"/>
      <c r="S179" s="76" t="s">
        <v>130</v>
      </c>
      <c r="T179" s="49"/>
    </row>
    <row r="180" spans="1:20" ht="15.75" customHeight="1">
      <c r="A180" s="91"/>
      <c r="B180" s="84"/>
      <c r="C180" s="84"/>
      <c r="D180" s="92"/>
      <c r="E180" s="84"/>
      <c r="F180" s="84"/>
      <c r="G180" s="150"/>
      <c r="H180" s="123"/>
      <c r="I180" s="95"/>
      <c r="J180" s="84"/>
      <c r="K180" s="84"/>
      <c r="L180" s="84"/>
      <c r="M180" s="84"/>
      <c r="N180" s="84"/>
      <c r="O180" s="84"/>
      <c r="P180" s="95"/>
      <c r="Q180" s="84"/>
      <c r="R180" s="84"/>
      <c r="S180" s="76" t="s">
        <v>130</v>
      </c>
      <c r="T180" s="49"/>
    </row>
    <row r="181" spans="1:20" ht="15.75" customHeight="1">
      <c r="A181" s="91"/>
      <c r="B181" s="84"/>
      <c r="C181" s="84"/>
      <c r="D181" s="92"/>
      <c r="E181" s="84"/>
      <c r="F181" s="84"/>
      <c r="G181" s="150"/>
      <c r="H181" s="123"/>
      <c r="I181" s="95"/>
      <c r="J181" s="84"/>
      <c r="K181" s="84"/>
      <c r="L181" s="84"/>
      <c r="M181" s="84"/>
      <c r="N181" s="84"/>
      <c r="O181" s="84"/>
      <c r="P181" s="95"/>
      <c r="Q181" s="84"/>
      <c r="R181" s="84"/>
      <c r="S181" s="76" t="s">
        <v>130</v>
      </c>
      <c r="T181" s="49"/>
    </row>
    <row r="182" spans="1:20" ht="15.75" customHeight="1">
      <c r="A182" s="91"/>
      <c r="B182" s="84"/>
      <c r="C182" s="84"/>
      <c r="D182" s="92"/>
      <c r="E182" s="84"/>
      <c r="F182" s="84"/>
      <c r="G182" s="150"/>
      <c r="H182" s="123"/>
      <c r="I182" s="95"/>
      <c r="J182" s="84"/>
      <c r="K182" s="84"/>
      <c r="L182" s="84"/>
      <c r="M182" s="84"/>
      <c r="N182" s="84"/>
      <c r="O182" s="84"/>
      <c r="P182" s="95"/>
      <c r="Q182" s="84"/>
      <c r="R182" s="84"/>
      <c r="S182" s="76" t="s">
        <v>130</v>
      </c>
      <c r="T182" s="49"/>
    </row>
    <row r="183" spans="1:20" ht="15.75" customHeight="1">
      <c r="A183" s="91"/>
      <c r="B183" s="84"/>
      <c r="C183" s="84"/>
      <c r="D183" s="92"/>
      <c r="E183" s="84"/>
      <c r="F183" s="84"/>
      <c r="G183" s="150"/>
      <c r="H183" s="123"/>
      <c r="I183" s="95"/>
      <c r="J183" s="84"/>
      <c r="K183" s="84"/>
      <c r="L183" s="84"/>
      <c r="M183" s="84"/>
      <c r="N183" s="84"/>
      <c r="O183" s="84"/>
      <c r="P183" s="95"/>
      <c r="Q183" s="84"/>
      <c r="R183" s="84"/>
      <c r="S183" s="76" t="s">
        <v>130</v>
      </c>
      <c r="T183" s="49"/>
    </row>
    <row r="184" spans="1:20" ht="15.75" customHeight="1">
      <c r="A184" s="91"/>
      <c r="B184" s="84"/>
      <c r="C184" s="84"/>
      <c r="D184" s="92"/>
      <c r="E184" s="84"/>
      <c r="F184" s="84"/>
      <c r="G184" s="150"/>
      <c r="H184" s="123"/>
      <c r="I184" s="95"/>
      <c r="J184" s="84"/>
      <c r="K184" s="84"/>
      <c r="L184" s="84"/>
      <c r="M184" s="84"/>
      <c r="N184" s="84"/>
      <c r="O184" s="84"/>
      <c r="P184" s="95"/>
      <c r="Q184" s="84"/>
      <c r="R184" s="84"/>
      <c r="S184" s="76" t="s">
        <v>130</v>
      </c>
      <c r="T184" s="49"/>
    </row>
    <row r="185" spans="1:20" ht="15.75" customHeight="1">
      <c r="A185" s="91"/>
      <c r="B185" s="84"/>
      <c r="C185" s="84"/>
      <c r="D185" s="92"/>
      <c r="E185" s="84"/>
      <c r="F185" s="84"/>
      <c r="G185" s="150"/>
      <c r="H185" s="123"/>
      <c r="I185" s="95"/>
      <c r="J185" s="84"/>
      <c r="K185" s="84"/>
      <c r="L185" s="84"/>
      <c r="M185" s="84"/>
      <c r="N185" s="84"/>
      <c r="O185" s="84"/>
      <c r="P185" s="95"/>
      <c r="Q185" s="84"/>
      <c r="R185" s="84"/>
      <c r="S185" s="76" t="s">
        <v>130</v>
      </c>
      <c r="T185" s="49"/>
    </row>
    <row r="186" spans="1:20" ht="15.75" customHeight="1">
      <c r="A186" s="91"/>
      <c r="B186" s="84"/>
      <c r="C186" s="84"/>
      <c r="D186" s="92"/>
      <c r="E186" s="84"/>
      <c r="F186" s="84"/>
      <c r="G186" s="150"/>
      <c r="H186" s="123"/>
      <c r="I186" s="95"/>
      <c r="J186" s="84"/>
      <c r="K186" s="84"/>
      <c r="L186" s="84"/>
      <c r="M186" s="84"/>
      <c r="N186" s="84"/>
      <c r="O186" s="84"/>
      <c r="P186" s="95"/>
      <c r="Q186" s="84"/>
      <c r="R186" s="84"/>
      <c r="S186" s="76" t="s">
        <v>130</v>
      </c>
      <c r="T186" s="49"/>
    </row>
    <row r="187" spans="1:20" ht="15.75" customHeight="1">
      <c r="A187" s="91"/>
      <c r="B187" s="84"/>
      <c r="C187" s="84"/>
      <c r="D187" s="92"/>
      <c r="E187" s="84"/>
      <c r="F187" s="84"/>
      <c r="G187" s="150"/>
      <c r="H187" s="123"/>
      <c r="I187" s="95"/>
      <c r="J187" s="84"/>
      <c r="K187" s="84"/>
      <c r="L187" s="84"/>
      <c r="M187" s="84"/>
      <c r="N187" s="84"/>
      <c r="O187" s="84"/>
      <c r="P187" s="95"/>
      <c r="Q187" s="84"/>
      <c r="R187" s="84"/>
      <c r="S187" s="76" t="s">
        <v>130</v>
      </c>
      <c r="T187" s="49"/>
    </row>
    <row r="188" spans="1:20" ht="15.75" customHeight="1">
      <c r="A188" s="91"/>
      <c r="B188" s="84"/>
      <c r="C188" s="84"/>
      <c r="D188" s="92"/>
      <c r="E188" s="84"/>
      <c r="F188" s="84"/>
      <c r="G188" s="150"/>
      <c r="H188" s="123"/>
      <c r="I188" s="95"/>
      <c r="J188" s="84"/>
      <c r="K188" s="84"/>
      <c r="L188" s="84"/>
      <c r="M188" s="84"/>
      <c r="N188" s="84"/>
      <c r="O188" s="84"/>
      <c r="P188" s="95"/>
      <c r="Q188" s="84"/>
      <c r="R188" s="84"/>
      <c r="S188" s="76" t="s">
        <v>130</v>
      </c>
      <c r="T188" s="49"/>
    </row>
    <row r="189" spans="1:20" ht="15.75" customHeight="1">
      <c r="A189" s="91"/>
      <c r="B189" s="84"/>
      <c r="C189" s="84"/>
      <c r="D189" s="92"/>
      <c r="E189" s="84"/>
      <c r="F189" s="84"/>
      <c r="G189" s="150"/>
      <c r="H189" s="123"/>
      <c r="I189" s="95"/>
      <c r="J189" s="84"/>
      <c r="K189" s="84"/>
      <c r="L189" s="84"/>
      <c r="M189" s="84"/>
      <c r="N189" s="84"/>
      <c r="O189" s="84"/>
      <c r="P189" s="95"/>
      <c r="Q189" s="84"/>
      <c r="R189" s="84"/>
      <c r="S189" s="76" t="s">
        <v>130</v>
      </c>
      <c r="T189" s="49"/>
    </row>
    <row r="190" spans="1:20" ht="15.75" customHeight="1">
      <c r="A190" s="91"/>
      <c r="B190" s="84"/>
      <c r="C190" s="84"/>
      <c r="D190" s="92"/>
      <c r="E190" s="84"/>
      <c r="F190" s="84"/>
      <c r="G190" s="150"/>
      <c r="H190" s="123"/>
      <c r="I190" s="95"/>
      <c r="J190" s="84"/>
      <c r="K190" s="84"/>
      <c r="L190" s="84"/>
      <c r="M190" s="84"/>
      <c r="N190" s="84"/>
      <c r="O190" s="84"/>
      <c r="P190" s="95"/>
      <c r="Q190" s="84"/>
      <c r="R190" s="84"/>
      <c r="S190" s="76" t="s">
        <v>130</v>
      </c>
      <c r="T190" s="49"/>
    </row>
    <row r="191" spans="1:20" ht="15.75" customHeight="1">
      <c r="A191" s="91"/>
      <c r="B191" s="84"/>
      <c r="C191" s="84"/>
      <c r="D191" s="92"/>
      <c r="E191" s="84"/>
      <c r="F191" s="84"/>
      <c r="G191" s="150"/>
      <c r="H191" s="123"/>
      <c r="I191" s="95"/>
      <c r="J191" s="84"/>
      <c r="K191" s="84"/>
      <c r="L191" s="84"/>
      <c r="M191" s="84"/>
      <c r="N191" s="84"/>
      <c r="O191" s="84"/>
      <c r="P191" s="95"/>
      <c r="Q191" s="84"/>
      <c r="R191" s="84"/>
      <c r="S191" s="76" t="s">
        <v>130</v>
      </c>
      <c r="T191" s="49"/>
    </row>
    <row r="192" spans="1:20" ht="15.75" customHeight="1">
      <c r="A192" s="91"/>
      <c r="B192" s="84"/>
      <c r="C192" s="84"/>
      <c r="D192" s="92"/>
      <c r="E192" s="84"/>
      <c r="F192" s="84"/>
      <c r="G192" s="150"/>
      <c r="H192" s="123"/>
      <c r="I192" s="95"/>
      <c r="J192" s="84"/>
      <c r="K192" s="84"/>
      <c r="L192" s="84"/>
      <c r="M192" s="84"/>
      <c r="N192" s="84"/>
      <c r="O192" s="84"/>
      <c r="P192" s="95"/>
      <c r="Q192" s="84"/>
      <c r="R192" s="84"/>
      <c r="S192" s="76" t="s">
        <v>130</v>
      </c>
      <c r="T192" s="49"/>
    </row>
    <row r="193" spans="1:20" ht="15.75" customHeight="1">
      <c r="A193" s="91"/>
      <c r="B193" s="84"/>
      <c r="C193" s="84"/>
      <c r="D193" s="92"/>
      <c r="E193" s="84"/>
      <c r="F193" s="84"/>
      <c r="G193" s="150"/>
      <c r="H193" s="123"/>
      <c r="I193" s="95"/>
      <c r="J193" s="84"/>
      <c r="K193" s="84"/>
      <c r="L193" s="84"/>
      <c r="M193" s="84"/>
      <c r="N193" s="84"/>
      <c r="O193" s="84"/>
      <c r="P193" s="95"/>
      <c r="Q193" s="84"/>
      <c r="R193" s="84"/>
      <c r="S193" s="76" t="s">
        <v>130</v>
      </c>
      <c r="T193" s="49"/>
    </row>
    <row r="194" spans="1:20" ht="15.75" customHeight="1">
      <c r="A194" s="91"/>
      <c r="B194" s="84"/>
      <c r="C194" s="84"/>
      <c r="D194" s="92"/>
      <c r="E194" s="84"/>
      <c r="F194" s="84"/>
      <c r="G194" s="150"/>
      <c r="H194" s="123"/>
      <c r="I194" s="95"/>
      <c r="J194" s="84"/>
      <c r="K194" s="84"/>
      <c r="L194" s="84"/>
      <c r="M194" s="84"/>
      <c r="N194" s="84"/>
      <c r="O194" s="84"/>
      <c r="P194" s="95"/>
      <c r="Q194" s="84"/>
      <c r="R194" s="84"/>
      <c r="S194" s="76" t="s">
        <v>130</v>
      </c>
      <c r="T194" s="49"/>
    </row>
    <row r="195" spans="1:20" ht="15.75" customHeight="1">
      <c r="A195" s="91"/>
      <c r="B195" s="84"/>
      <c r="C195" s="84"/>
      <c r="D195" s="92"/>
      <c r="E195" s="84"/>
      <c r="F195" s="84"/>
      <c r="G195" s="150"/>
      <c r="H195" s="123"/>
      <c r="I195" s="95"/>
      <c r="J195" s="84"/>
      <c r="K195" s="84"/>
      <c r="L195" s="84"/>
      <c r="M195" s="84"/>
      <c r="N195" s="84"/>
      <c r="O195" s="84"/>
      <c r="P195" s="95"/>
      <c r="Q195" s="84"/>
      <c r="R195" s="84"/>
      <c r="S195" s="76" t="s">
        <v>130</v>
      </c>
      <c r="T195" s="49"/>
    </row>
    <row r="196" spans="1:20" ht="15.75" customHeight="1">
      <c r="A196" s="91"/>
      <c r="B196" s="84"/>
      <c r="C196" s="84"/>
      <c r="D196" s="92"/>
      <c r="E196" s="84"/>
      <c r="F196" s="84"/>
      <c r="G196" s="150"/>
      <c r="H196" s="123"/>
      <c r="I196" s="95"/>
      <c r="J196" s="84"/>
      <c r="K196" s="84"/>
      <c r="L196" s="84"/>
      <c r="M196" s="84"/>
      <c r="N196" s="84"/>
      <c r="O196" s="84"/>
      <c r="P196" s="95"/>
      <c r="Q196" s="84"/>
      <c r="R196" s="84"/>
      <c r="S196" s="76" t="s">
        <v>130</v>
      </c>
      <c r="T196" s="49"/>
    </row>
    <row r="197" spans="1:20" ht="15.75" customHeight="1">
      <c r="A197" s="91"/>
      <c r="B197" s="84"/>
      <c r="C197" s="84"/>
      <c r="D197" s="92"/>
      <c r="E197" s="84"/>
      <c r="F197" s="84"/>
      <c r="G197" s="150"/>
      <c r="H197" s="123"/>
      <c r="I197" s="95"/>
      <c r="J197" s="84"/>
      <c r="K197" s="84"/>
      <c r="L197" s="84"/>
      <c r="M197" s="84"/>
      <c r="N197" s="84"/>
      <c r="O197" s="84"/>
      <c r="P197" s="95"/>
      <c r="Q197" s="84"/>
      <c r="R197" s="84"/>
      <c r="S197" s="76" t="s">
        <v>130</v>
      </c>
      <c r="T197" s="49"/>
    </row>
    <row r="198" spans="1:20" ht="15.75" customHeight="1">
      <c r="A198" s="91"/>
      <c r="B198" s="84"/>
      <c r="C198" s="84"/>
      <c r="D198" s="92"/>
      <c r="E198" s="84"/>
      <c r="F198" s="84"/>
      <c r="G198" s="150"/>
      <c r="H198" s="123"/>
      <c r="I198" s="95"/>
      <c r="J198" s="84"/>
      <c r="K198" s="84"/>
      <c r="L198" s="84"/>
      <c r="M198" s="84"/>
      <c r="N198" s="84"/>
      <c r="O198" s="84"/>
      <c r="P198" s="95"/>
      <c r="Q198" s="84"/>
      <c r="R198" s="84"/>
      <c r="S198" s="76" t="s">
        <v>130</v>
      </c>
      <c r="T198" s="49"/>
    </row>
    <row r="199" spans="1:20" ht="15.75" customHeight="1">
      <c r="A199" s="91"/>
      <c r="B199" s="84"/>
      <c r="C199" s="84"/>
      <c r="D199" s="92"/>
      <c r="E199" s="84"/>
      <c r="F199" s="84"/>
      <c r="G199" s="150"/>
      <c r="H199" s="123"/>
      <c r="I199" s="95"/>
      <c r="J199" s="84"/>
      <c r="K199" s="84"/>
      <c r="L199" s="84"/>
      <c r="M199" s="84"/>
      <c r="N199" s="84"/>
      <c r="O199" s="84"/>
      <c r="P199" s="95"/>
      <c r="Q199" s="84"/>
      <c r="R199" s="84"/>
      <c r="S199" s="76" t="s">
        <v>130</v>
      </c>
      <c r="T199" s="49"/>
    </row>
    <row r="200" spans="1:20" ht="15.75" customHeight="1">
      <c r="A200" s="91"/>
      <c r="B200" s="84"/>
      <c r="C200" s="84"/>
      <c r="D200" s="92"/>
      <c r="E200" s="84"/>
      <c r="F200" s="84"/>
      <c r="G200" s="150"/>
      <c r="H200" s="123"/>
      <c r="I200" s="95"/>
      <c r="J200" s="84"/>
      <c r="K200" s="84"/>
      <c r="L200" s="84"/>
      <c r="M200" s="84"/>
      <c r="N200" s="84"/>
      <c r="O200" s="84"/>
      <c r="P200" s="95"/>
      <c r="Q200" s="84"/>
      <c r="R200" s="84"/>
      <c r="S200" s="76" t="s">
        <v>130</v>
      </c>
      <c r="T200" s="49"/>
    </row>
    <row r="201" spans="1:20" ht="15.75" customHeight="1">
      <c r="A201" s="91"/>
      <c r="B201" s="84"/>
      <c r="C201" s="84"/>
      <c r="D201" s="92"/>
      <c r="E201" s="84"/>
      <c r="F201" s="84"/>
      <c r="G201" s="150"/>
      <c r="H201" s="123"/>
      <c r="I201" s="95"/>
      <c r="J201" s="84"/>
      <c r="K201" s="84"/>
      <c r="L201" s="84"/>
      <c r="M201" s="84"/>
      <c r="N201" s="84"/>
      <c r="O201" s="84"/>
      <c r="P201" s="95"/>
      <c r="Q201" s="84"/>
      <c r="R201" s="84"/>
      <c r="S201" s="76" t="s">
        <v>130</v>
      </c>
      <c r="T201" s="49"/>
    </row>
    <row r="202" spans="1:20" ht="15.75" customHeight="1">
      <c r="A202" s="91"/>
      <c r="B202" s="84"/>
      <c r="C202" s="84"/>
      <c r="D202" s="92"/>
      <c r="E202" s="84"/>
      <c r="F202" s="84"/>
      <c r="G202" s="150"/>
      <c r="H202" s="123"/>
      <c r="I202" s="95"/>
      <c r="J202" s="84"/>
      <c r="K202" s="84"/>
      <c r="L202" s="84"/>
      <c r="M202" s="84"/>
      <c r="N202" s="84"/>
      <c r="O202" s="84"/>
      <c r="P202" s="95"/>
      <c r="Q202" s="84"/>
      <c r="R202" s="84"/>
      <c r="S202" s="76" t="s">
        <v>130</v>
      </c>
      <c r="T202" s="49"/>
    </row>
    <row r="203" spans="1:20" ht="15.75" customHeight="1">
      <c r="A203" s="91"/>
      <c r="B203" s="84"/>
      <c r="C203" s="84"/>
      <c r="D203" s="92"/>
      <c r="E203" s="84"/>
      <c r="F203" s="84"/>
      <c r="G203" s="150"/>
      <c r="H203" s="123"/>
      <c r="I203" s="95"/>
      <c r="J203" s="84"/>
      <c r="K203" s="84"/>
      <c r="L203" s="84"/>
      <c r="M203" s="84"/>
      <c r="N203" s="84"/>
      <c r="O203" s="84"/>
      <c r="P203" s="95"/>
      <c r="Q203" s="84"/>
      <c r="R203" s="84"/>
      <c r="S203" s="76" t="s">
        <v>130</v>
      </c>
      <c r="T203" s="49"/>
    </row>
    <row r="204" spans="1:20" ht="15.75" customHeight="1">
      <c r="A204" s="91"/>
      <c r="B204" s="84"/>
      <c r="C204" s="84"/>
      <c r="D204" s="92"/>
      <c r="E204" s="84"/>
      <c r="F204" s="84"/>
      <c r="G204" s="150"/>
      <c r="H204" s="123"/>
      <c r="I204" s="95"/>
      <c r="J204" s="84"/>
      <c r="K204" s="84"/>
      <c r="L204" s="84"/>
      <c r="M204" s="84"/>
      <c r="N204" s="84"/>
      <c r="O204" s="84"/>
      <c r="P204" s="95"/>
      <c r="Q204" s="84"/>
      <c r="R204" s="84"/>
      <c r="S204" s="76" t="s">
        <v>130</v>
      </c>
      <c r="T204" s="49"/>
    </row>
    <row r="205" spans="1:20" ht="15.75" customHeight="1">
      <c r="A205" s="91"/>
      <c r="B205" s="84"/>
      <c r="C205" s="84"/>
      <c r="D205" s="92"/>
      <c r="E205" s="84"/>
      <c r="F205" s="84"/>
      <c r="G205" s="150"/>
      <c r="H205" s="123"/>
      <c r="I205" s="95"/>
      <c r="J205" s="84"/>
      <c r="K205" s="84"/>
      <c r="L205" s="84"/>
      <c r="M205" s="84"/>
      <c r="N205" s="84"/>
      <c r="O205" s="84"/>
      <c r="P205" s="95"/>
      <c r="Q205" s="84"/>
      <c r="R205" s="84"/>
      <c r="S205" s="76" t="s">
        <v>130</v>
      </c>
      <c r="T205" s="49"/>
    </row>
    <row r="206" spans="1:20" ht="15.75" customHeight="1">
      <c r="A206" s="91"/>
      <c r="B206" s="84"/>
      <c r="C206" s="84"/>
      <c r="D206" s="92"/>
      <c r="E206" s="84"/>
      <c r="F206" s="84"/>
      <c r="G206" s="150"/>
      <c r="H206" s="123"/>
      <c r="I206" s="95"/>
      <c r="J206" s="84"/>
      <c r="K206" s="84"/>
      <c r="L206" s="84"/>
      <c r="M206" s="84"/>
      <c r="N206" s="84"/>
      <c r="O206" s="84"/>
      <c r="P206" s="95"/>
      <c r="Q206" s="84"/>
      <c r="R206" s="84"/>
      <c r="S206" s="76" t="s">
        <v>130</v>
      </c>
      <c r="T206" s="49"/>
    </row>
    <row r="207" spans="1:20" ht="15.75" customHeight="1">
      <c r="A207" s="91"/>
      <c r="B207" s="84"/>
      <c r="C207" s="84"/>
      <c r="D207" s="92"/>
      <c r="E207" s="84"/>
      <c r="F207" s="84"/>
      <c r="G207" s="150"/>
      <c r="H207" s="123"/>
      <c r="I207" s="95"/>
      <c r="J207" s="84"/>
      <c r="K207" s="84"/>
      <c r="L207" s="84"/>
      <c r="M207" s="84"/>
      <c r="N207" s="84"/>
      <c r="O207" s="84"/>
      <c r="P207" s="95"/>
      <c r="Q207" s="84"/>
      <c r="R207" s="84"/>
      <c r="S207" s="76" t="s">
        <v>130</v>
      </c>
      <c r="T207" s="49"/>
    </row>
    <row r="208" spans="1:20" ht="15.75" customHeight="1">
      <c r="A208" s="91"/>
      <c r="B208" s="84"/>
      <c r="C208" s="84"/>
      <c r="D208" s="92"/>
      <c r="E208" s="84"/>
      <c r="F208" s="84"/>
      <c r="G208" s="150"/>
      <c r="H208" s="123"/>
      <c r="I208" s="95"/>
      <c r="J208" s="84"/>
      <c r="K208" s="84"/>
      <c r="L208" s="84"/>
      <c r="M208" s="84"/>
      <c r="N208" s="84"/>
      <c r="O208" s="84"/>
      <c r="P208" s="95"/>
      <c r="Q208" s="84"/>
      <c r="R208" s="84"/>
      <c r="S208" s="76" t="s">
        <v>130</v>
      </c>
      <c r="T208" s="49"/>
    </row>
    <row r="209" spans="1:20" ht="15.75" customHeight="1">
      <c r="A209" s="91"/>
      <c r="B209" s="84"/>
      <c r="C209" s="84"/>
      <c r="D209" s="92"/>
      <c r="E209" s="84"/>
      <c r="F209" s="84"/>
      <c r="G209" s="150"/>
      <c r="H209" s="123"/>
      <c r="I209" s="95"/>
      <c r="J209" s="84"/>
      <c r="K209" s="84"/>
      <c r="L209" s="84"/>
      <c r="M209" s="84"/>
      <c r="N209" s="84"/>
      <c r="O209" s="84"/>
      <c r="P209" s="95"/>
      <c r="Q209" s="84"/>
      <c r="R209" s="84"/>
      <c r="S209" s="76" t="s">
        <v>130</v>
      </c>
      <c r="T209" s="49"/>
    </row>
    <row r="210" spans="1:20" ht="15.75" customHeight="1">
      <c r="A210" s="91"/>
      <c r="B210" s="84"/>
      <c r="C210" s="84"/>
      <c r="D210" s="92"/>
      <c r="E210" s="84"/>
      <c r="F210" s="84"/>
      <c r="G210" s="150"/>
      <c r="H210" s="123"/>
      <c r="I210" s="95"/>
      <c r="J210" s="84"/>
      <c r="K210" s="84"/>
      <c r="L210" s="84"/>
      <c r="M210" s="84"/>
      <c r="N210" s="84"/>
      <c r="O210" s="84"/>
      <c r="P210" s="95"/>
      <c r="Q210" s="84"/>
      <c r="R210" s="84"/>
      <c r="S210" s="76" t="s">
        <v>130</v>
      </c>
      <c r="T210" s="49"/>
    </row>
    <row r="211" spans="1:20" ht="15.75" customHeight="1">
      <c r="A211" s="91"/>
      <c r="B211" s="84"/>
      <c r="C211" s="84"/>
      <c r="D211" s="92"/>
      <c r="E211" s="84"/>
      <c r="F211" s="84"/>
      <c r="G211" s="150"/>
      <c r="H211" s="123"/>
      <c r="I211" s="95"/>
      <c r="J211" s="84"/>
      <c r="K211" s="84"/>
      <c r="L211" s="84"/>
      <c r="M211" s="84"/>
      <c r="N211" s="84"/>
      <c r="O211" s="84"/>
      <c r="P211" s="95"/>
      <c r="Q211" s="84"/>
      <c r="R211" s="84"/>
      <c r="S211" s="76" t="s">
        <v>130</v>
      </c>
      <c r="T211" s="49"/>
    </row>
    <row r="212" spans="1:20" ht="15.75" customHeight="1">
      <c r="A212" s="91"/>
      <c r="B212" s="84"/>
      <c r="C212" s="84"/>
      <c r="D212" s="92"/>
      <c r="E212" s="84"/>
      <c r="F212" s="84"/>
      <c r="G212" s="150"/>
      <c r="H212" s="123"/>
      <c r="I212" s="95"/>
      <c r="J212" s="84"/>
      <c r="K212" s="84"/>
      <c r="L212" s="84"/>
      <c r="M212" s="84"/>
      <c r="N212" s="84"/>
      <c r="O212" s="84"/>
      <c r="P212" s="95"/>
      <c r="Q212" s="84"/>
      <c r="R212" s="84"/>
      <c r="S212" s="76" t="s">
        <v>130</v>
      </c>
      <c r="T212" s="49"/>
    </row>
    <row r="213" spans="1:20" ht="15.75" customHeight="1">
      <c r="A213" s="91"/>
      <c r="B213" s="84"/>
      <c r="C213" s="84"/>
      <c r="D213" s="92"/>
      <c r="E213" s="84"/>
      <c r="F213" s="84"/>
      <c r="G213" s="150"/>
      <c r="H213" s="123"/>
      <c r="I213" s="95"/>
      <c r="J213" s="84"/>
      <c r="K213" s="84"/>
      <c r="L213" s="84"/>
      <c r="M213" s="84"/>
      <c r="N213" s="84"/>
      <c r="O213" s="84"/>
      <c r="P213" s="95"/>
      <c r="Q213" s="84"/>
      <c r="R213" s="84"/>
      <c r="S213" s="76" t="s">
        <v>130</v>
      </c>
      <c r="T213" s="49"/>
    </row>
    <row r="214" spans="1:20" ht="15.75" customHeight="1">
      <c r="A214" s="91"/>
      <c r="B214" s="84"/>
      <c r="C214" s="84"/>
      <c r="D214" s="92"/>
      <c r="E214" s="84"/>
      <c r="F214" s="84"/>
      <c r="G214" s="150"/>
      <c r="H214" s="123"/>
      <c r="I214" s="95"/>
      <c r="J214" s="84"/>
      <c r="K214" s="84"/>
      <c r="L214" s="84"/>
      <c r="M214" s="84"/>
      <c r="N214" s="84"/>
      <c r="O214" s="84"/>
      <c r="P214" s="95"/>
      <c r="Q214" s="84"/>
      <c r="R214" s="84"/>
      <c r="S214" s="76" t="s">
        <v>130</v>
      </c>
      <c r="T214" s="49"/>
    </row>
    <row r="215" spans="1:20" ht="15.75" customHeight="1">
      <c r="A215" s="91"/>
      <c r="B215" s="84"/>
      <c r="C215" s="84"/>
      <c r="D215" s="92"/>
      <c r="E215" s="84"/>
      <c r="F215" s="84"/>
      <c r="G215" s="150"/>
      <c r="H215" s="123"/>
      <c r="I215" s="95"/>
      <c r="J215" s="84"/>
      <c r="K215" s="84"/>
      <c r="L215" s="84"/>
      <c r="M215" s="84"/>
      <c r="N215" s="84"/>
      <c r="O215" s="84"/>
      <c r="P215" s="95"/>
      <c r="Q215" s="84"/>
      <c r="R215" s="84"/>
      <c r="S215" s="76" t="s">
        <v>130</v>
      </c>
      <c r="T215" s="49"/>
    </row>
    <row r="216" spans="1:20" ht="15.75" customHeight="1">
      <c r="A216" s="91"/>
      <c r="B216" s="84"/>
      <c r="C216" s="84"/>
      <c r="D216" s="92"/>
      <c r="E216" s="84"/>
      <c r="F216" s="84"/>
      <c r="G216" s="150"/>
      <c r="H216" s="123"/>
      <c r="I216" s="95"/>
      <c r="J216" s="84"/>
      <c r="K216" s="84"/>
      <c r="L216" s="84"/>
      <c r="M216" s="84"/>
      <c r="N216" s="84"/>
      <c r="O216" s="84"/>
      <c r="P216" s="95"/>
      <c r="Q216" s="84"/>
      <c r="R216" s="84"/>
      <c r="S216" s="76" t="s">
        <v>130</v>
      </c>
      <c r="T216" s="49"/>
    </row>
    <row r="217" spans="1:20" ht="15.75" customHeight="1">
      <c r="A217" s="91"/>
      <c r="B217" s="84"/>
      <c r="C217" s="84"/>
      <c r="D217" s="92"/>
      <c r="E217" s="84"/>
      <c r="F217" s="84"/>
      <c r="G217" s="150"/>
      <c r="H217" s="123"/>
      <c r="I217" s="95"/>
      <c r="J217" s="84"/>
      <c r="K217" s="84"/>
      <c r="L217" s="84"/>
      <c r="M217" s="84"/>
      <c r="N217" s="84"/>
      <c r="O217" s="84"/>
      <c r="P217" s="95"/>
      <c r="Q217" s="84"/>
      <c r="R217" s="84"/>
      <c r="S217" s="76" t="s">
        <v>130</v>
      </c>
      <c r="T217" s="49"/>
    </row>
    <row r="218" spans="1:20" ht="15.75" customHeight="1">
      <c r="A218" s="91"/>
      <c r="B218" s="84"/>
      <c r="C218" s="84"/>
      <c r="D218" s="92"/>
      <c r="E218" s="84"/>
      <c r="F218" s="84"/>
      <c r="G218" s="150"/>
      <c r="H218" s="123"/>
      <c r="I218" s="95"/>
      <c r="J218" s="84"/>
      <c r="K218" s="84"/>
      <c r="L218" s="84"/>
      <c r="M218" s="84"/>
      <c r="N218" s="84"/>
      <c r="O218" s="84"/>
      <c r="P218" s="95"/>
      <c r="Q218" s="84"/>
      <c r="R218" s="84"/>
      <c r="S218" s="76" t="s">
        <v>130</v>
      </c>
      <c r="T218" s="49"/>
    </row>
    <row r="219" spans="1:20" ht="15.75" customHeight="1">
      <c r="A219" s="91"/>
      <c r="B219" s="84"/>
      <c r="C219" s="84"/>
      <c r="D219" s="92"/>
      <c r="E219" s="84"/>
      <c r="F219" s="84"/>
      <c r="G219" s="150"/>
      <c r="H219" s="123"/>
      <c r="I219" s="95"/>
      <c r="J219" s="84"/>
      <c r="K219" s="84"/>
      <c r="L219" s="84"/>
      <c r="M219" s="84"/>
      <c r="N219" s="84"/>
      <c r="O219" s="84"/>
      <c r="P219" s="95"/>
      <c r="Q219" s="84"/>
      <c r="R219" s="84"/>
      <c r="S219" s="76" t="s">
        <v>130</v>
      </c>
      <c r="T219" s="49"/>
    </row>
    <row r="220" spans="1:20" ht="15.75" customHeight="1">
      <c r="A220" s="91"/>
      <c r="B220" s="84"/>
      <c r="C220" s="84"/>
      <c r="D220" s="92"/>
      <c r="E220" s="84"/>
      <c r="F220" s="84"/>
      <c r="G220" s="150"/>
      <c r="H220" s="123"/>
      <c r="I220" s="95"/>
      <c r="J220" s="84"/>
      <c r="K220" s="84"/>
      <c r="L220" s="84"/>
      <c r="M220" s="84"/>
      <c r="N220" s="84"/>
      <c r="O220" s="84"/>
      <c r="P220" s="95"/>
      <c r="Q220" s="84"/>
      <c r="R220" s="84"/>
      <c r="S220" s="76" t="s">
        <v>130</v>
      </c>
      <c r="T220" s="49"/>
    </row>
    <row r="221" spans="1:20" ht="15.75" customHeight="1">
      <c r="A221" s="91"/>
      <c r="B221" s="84"/>
      <c r="C221" s="84"/>
      <c r="D221" s="92"/>
      <c r="E221" s="84"/>
      <c r="F221" s="84"/>
      <c r="G221" s="150"/>
      <c r="H221" s="123"/>
      <c r="I221" s="95"/>
      <c r="J221" s="84"/>
      <c r="K221" s="84"/>
      <c r="L221" s="84"/>
      <c r="M221" s="84"/>
      <c r="N221" s="84"/>
      <c r="O221" s="84"/>
      <c r="P221" s="95"/>
      <c r="Q221" s="84"/>
      <c r="R221" s="84"/>
      <c r="S221" s="76" t="s">
        <v>130</v>
      </c>
      <c r="T221" s="49"/>
    </row>
    <row r="222" spans="1:20" ht="15.75" customHeight="1">
      <c r="A222" s="91"/>
      <c r="B222" s="84"/>
      <c r="C222" s="84"/>
      <c r="D222" s="92"/>
      <c r="E222" s="84"/>
      <c r="F222" s="84"/>
      <c r="G222" s="150"/>
      <c r="H222" s="123"/>
      <c r="I222" s="95"/>
      <c r="J222" s="84"/>
      <c r="K222" s="84"/>
      <c r="L222" s="84"/>
      <c r="M222" s="84"/>
      <c r="N222" s="84"/>
      <c r="O222" s="84"/>
      <c r="P222" s="95"/>
      <c r="Q222" s="84"/>
      <c r="R222" s="84"/>
      <c r="S222" s="76" t="s">
        <v>130</v>
      </c>
      <c r="T222" s="49"/>
    </row>
    <row r="223" spans="1:20" ht="15.75" customHeight="1">
      <c r="A223" s="91"/>
      <c r="B223" s="84"/>
      <c r="C223" s="84"/>
      <c r="D223" s="92"/>
      <c r="E223" s="84"/>
      <c r="F223" s="84"/>
      <c r="G223" s="150"/>
      <c r="H223" s="123"/>
      <c r="I223" s="95"/>
      <c r="J223" s="84"/>
      <c r="K223" s="84"/>
      <c r="L223" s="84"/>
      <c r="M223" s="84"/>
      <c r="N223" s="84"/>
      <c r="O223" s="84"/>
      <c r="P223" s="95"/>
      <c r="Q223" s="84"/>
      <c r="R223" s="84"/>
      <c r="S223" s="76" t="s">
        <v>130</v>
      </c>
      <c r="T223" s="49"/>
    </row>
    <row r="224" spans="1:20" ht="15.75" customHeight="1">
      <c r="A224" s="91"/>
      <c r="B224" s="84"/>
      <c r="C224" s="84"/>
      <c r="D224" s="92"/>
      <c r="E224" s="84"/>
      <c r="F224" s="84"/>
      <c r="G224" s="150"/>
      <c r="H224" s="123"/>
      <c r="I224" s="95"/>
      <c r="J224" s="84"/>
      <c r="K224" s="84"/>
      <c r="L224" s="84"/>
      <c r="M224" s="84"/>
      <c r="N224" s="84"/>
      <c r="O224" s="84"/>
      <c r="P224" s="95"/>
      <c r="Q224" s="84"/>
      <c r="R224" s="84"/>
      <c r="S224" s="76" t="s">
        <v>130</v>
      </c>
      <c r="T224" s="49"/>
    </row>
    <row r="225" spans="1:20" ht="15.75" customHeight="1">
      <c r="A225" s="91"/>
      <c r="B225" s="84"/>
      <c r="C225" s="84"/>
      <c r="D225" s="92"/>
      <c r="E225" s="84"/>
      <c r="F225" s="84"/>
      <c r="G225" s="150"/>
      <c r="H225" s="123"/>
      <c r="I225" s="95"/>
      <c r="J225" s="84"/>
      <c r="K225" s="84"/>
      <c r="L225" s="84"/>
      <c r="M225" s="84"/>
      <c r="N225" s="84"/>
      <c r="O225" s="84"/>
      <c r="P225" s="95"/>
      <c r="Q225" s="84"/>
      <c r="R225" s="84"/>
      <c r="S225" s="76" t="s">
        <v>130</v>
      </c>
      <c r="T225" s="49"/>
    </row>
    <row r="226" spans="1:20" ht="15.75" customHeight="1">
      <c r="A226" s="91"/>
      <c r="B226" s="84"/>
      <c r="C226" s="84"/>
      <c r="D226" s="92"/>
      <c r="E226" s="84"/>
      <c r="F226" s="84"/>
      <c r="G226" s="150"/>
      <c r="H226" s="123"/>
      <c r="I226" s="95"/>
      <c r="J226" s="84"/>
      <c r="K226" s="84"/>
      <c r="L226" s="84"/>
      <c r="M226" s="84"/>
      <c r="N226" s="84"/>
      <c r="O226" s="84"/>
      <c r="P226" s="95"/>
      <c r="Q226" s="84"/>
      <c r="R226" s="84"/>
      <c r="S226" s="76" t="s">
        <v>130</v>
      </c>
      <c r="T226" s="49"/>
    </row>
    <row r="227" spans="1:20" ht="15.75" customHeight="1">
      <c r="A227" s="91"/>
      <c r="B227" s="84"/>
      <c r="C227" s="84"/>
      <c r="D227" s="92"/>
      <c r="E227" s="84"/>
      <c r="F227" s="84"/>
      <c r="G227" s="150"/>
      <c r="H227" s="123"/>
      <c r="I227" s="95"/>
      <c r="J227" s="84"/>
      <c r="K227" s="84"/>
      <c r="L227" s="84"/>
      <c r="M227" s="84"/>
      <c r="N227" s="84"/>
      <c r="O227" s="84"/>
      <c r="P227" s="95"/>
      <c r="Q227" s="84"/>
      <c r="R227" s="84"/>
      <c r="S227" s="76" t="s">
        <v>130</v>
      </c>
      <c r="T227" s="49"/>
    </row>
    <row r="228" spans="1:20" ht="15.75" customHeight="1">
      <c r="A228" s="91"/>
      <c r="B228" s="84"/>
      <c r="C228" s="84"/>
      <c r="D228" s="92"/>
      <c r="E228" s="84"/>
      <c r="F228" s="84"/>
      <c r="G228" s="150"/>
      <c r="H228" s="123"/>
      <c r="I228" s="95"/>
      <c r="J228" s="84"/>
      <c r="K228" s="84"/>
      <c r="L228" s="84"/>
      <c r="M228" s="84"/>
      <c r="N228" s="84"/>
      <c r="O228" s="84"/>
      <c r="P228" s="95"/>
      <c r="Q228" s="84"/>
      <c r="R228" s="84"/>
      <c r="S228" s="76" t="s">
        <v>130</v>
      </c>
      <c r="T228" s="49"/>
    </row>
    <row r="229" spans="1:20" ht="15.75" customHeight="1">
      <c r="A229" s="91"/>
      <c r="B229" s="84"/>
      <c r="C229" s="84"/>
      <c r="D229" s="92"/>
      <c r="E229" s="84"/>
      <c r="F229" s="84"/>
      <c r="G229" s="150"/>
      <c r="H229" s="123"/>
      <c r="I229" s="95"/>
      <c r="J229" s="84"/>
      <c r="K229" s="84"/>
      <c r="L229" s="84"/>
      <c r="M229" s="84"/>
      <c r="N229" s="84"/>
      <c r="O229" s="84"/>
      <c r="P229" s="95"/>
      <c r="Q229" s="84"/>
      <c r="R229" s="84"/>
      <c r="S229" s="76" t="s">
        <v>130</v>
      </c>
      <c r="T229" s="49"/>
    </row>
    <row r="230" spans="1:20" ht="15.75" customHeight="1">
      <c r="A230" s="91"/>
      <c r="B230" s="84"/>
      <c r="C230" s="84"/>
      <c r="D230" s="92"/>
      <c r="E230" s="84"/>
      <c r="F230" s="84"/>
      <c r="G230" s="150"/>
      <c r="H230" s="123"/>
      <c r="I230" s="95"/>
      <c r="J230" s="84"/>
      <c r="K230" s="84"/>
      <c r="L230" s="84"/>
      <c r="M230" s="84"/>
      <c r="N230" s="84"/>
      <c r="O230" s="84"/>
      <c r="P230" s="95"/>
      <c r="Q230" s="84"/>
      <c r="R230" s="84"/>
      <c r="S230" s="76" t="s">
        <v>130</v>
      </c>
      <c r="T230" s="49"/>
    </row>
    <row r="231" spans="1:20" ht="15.75" customHeight="1">
      <c r="A231" s="91"/>
      <c r="B231" s="84"/>
      <c r="C231" s="84"/>
      <c r="D231" s="92"/>
      <c r="E231" s="84"/>
      <c r="F231" s="84"/>
      <c r="G231" s="150"/>
      <c r="H231" s="123"/>
      <c r="I231" s="95"/>
      <c r="J231" s="84"/>
      <c r="K231" s="84"/>
      <c r="L231" s="84"/>
      <c r="M231" s="84"/>
      <c r="N231" s="84"/>
      <c r="O231" s="84"/>
      <c r="P231" s="95"/>
      <c r="Q231" s="84"/>
      <c r="R231" s="84"/>
      <c r="S231" s="76" t="s">
        <v>130</v>
      </c>
      <c r="T231" s="49"/>
    </row>
    <row r="232" spans="1:20" ht="15.75" customHeight="1">
      <c r="A232" s="91"/>
      <c r="B232" s="84"/>
      <c r="C232" s="84"/>
      <c r="D232" s="92"/>
      <c r="E232" s="84"/>
      <c r="F232" s="84"/>
      <c r="G232" s="150"/>
      <c r="H232" s="123"/>
      <c r="I232" s="95"/>
      <c r="J232" s="84"/>
      <c r="K232" s="84"/>
      <c r="L232" s="84"/>
      <c r="M232" s="84"/>
      <c r="N232" s="84"/>
      <c r="O232" s="84"/>
      <c r="P232" s="95"/>
      <c r="Q232" s="84"/>
      <c r="R232" s="84"/>
      <c r="S232" s="76" t="s">
        <v>130</v>
      </c>
      <c r="T232" s="49"/>
    </row>
    <row r="233" spans="1:20" ht="15.75" customHeight="1">
      <c r="A233" s="91"/>
      <c r="B233" s="84"/>
      <c r="C233" s="84"/>
      <c r="D233" s="92"/>
      <c r="E233" s="84"/>
      <c r="F233" s="84"/>
      <c r="G233" s="150"/>
      <c r="H233" s="123"/>
      <c r="I233" s="95"/>
      <c r="J233" s="84"/>
      <c r="K233" s="84"/>
      <c r="L233" s="84"/>
      <c r="M233" s="84"/>
      <c r="N233" s="84"/>
      <c r="O233" s="84"/>
      <c r="P233" s="95"/>
      <c r="Q233" s="84"/>
      <c r="R233" s="84"/>
      <c r="S233" s="76" t="s">
        <v>130</v>
      </c>
      <c r="T233" s="49"/>
    </row>
    <row r="234" spans="1:20" ht="15.75" customHeight="1">
      <c r="A234" s="91"/>
      <c r="B234" s="84"/>
      <c r="C234" s="84"/>
      <c r="D234" s="92"/>
      <c r="E234" s="84"/>
      <c r="F234" s="84"/>
      <c r="G234" s="150"/>
      <c r="H234" s="123"/>
      <c r="I234" s="95"/>
      <c r="J234" s="84"/>
      <c r="K234" s="84"/>
      <c r="L234" s="84"/>
      <c r="M234" s="84"/>
      <c r="N234" s="84"/>
      <c r="O234" s="84"/>
      <c r="P234" s="95"/>
      <c r="Q234" s="84"/>
      <c r="R234" s="84"/>
      <c r="S234" s="76" t="s">
        <v>130</v>
      </c>
      <c r="T234" s="49"/>
    </row>
    <row r="235" spans="1:20" ht="15.75" customHeight="1">
      <c r="A235" s="91"/>
      <c r="B235" s="84"/>
      <c r="C235" s="84"/>
      <c r="D235" s="92"/>
      <c r="E235" s="84"/>
      <c r="F235" s="84"/>
      <c r="G235" s="150"/>
      <c r="H235" s="123"/>
      <c r="I235" s="95"/>
      <c r="J235" s="84"/>
      <c r="K235" s="84"/>
      <c r="L235" s="84"/>
      <c r="M235" s="84"/>
      <c r="N235" s="84"/>
      <c r="O235" s="84"/>
      <c r="P235" s="95"/>
      <c r="Q235" s="84"/>
      <c r="R235" s="84"/>
      <c r="S235" s="76" t="s">
        <v>130</v>
      </c>
      <c r="T235" s="49"/>
    </row>
    <row r="236" spans="1:20" ht="15.75" customHeight="1">
      <c r="A236" s="91"/>
      <c r="B236" s="84"/>
      <c r="C236" s="84"/>
      <c r="D236" s="92"/>
      <c r="E236" s="84"/>
      <c r="F236" s="84"/>
      <c r="G236" s="150"/>
      <c r="H236" s="123"/>
      <c r="I236" s="95"/>
      <c r="J236" s="84"/>
      <c r="K236" s="84"/>
      <c r="L236" s="84"/>
      <c r="M236" s="84"/>
      <c r="N236" s="84"/>
      <c r="O236" s="84"/>
      <c r="P236" s="95"/>
      <c r="Q236" s="84"/>
      <c r="R236" s="84"/>
      <c r="S236" s="76" t="s">
        <v>130</v>
      </c>
      <c r="T236" s="49"/>
    </row>
    <row r="237" spans="1:20" ht="15.75" customHeight="1">
      <c r="A237" s="91"/>
      <c r="B237" s="84"/>
      <c r="C237" s="84"/>
      <c r="D237" s="92"/>
      <c r="E237" s="84"/>
      <c r="F237" s="84"/>
      <c r="G237" s="150"/>
      <c r="H237" s="123"/>
      <c r="I237" s="95"/>
      <c r="J237" s="84"/>
      <c r="K237" s="84"/>
      <c r="L237" s="84"/>
      <c r="M237" s="84"/>
      <c r="N237" s="84"/>
      <c r="O237" s="84"/>
      <c r="P237" s="95"/>
      <c r="Q237" s="84"/>
      <c r="R237" s="84"/>
      <c r="S237" s="76" t="s">
        <v>130</v>
      </c>
      <c r="T237" s="49"/>
    </row>
    <row r="238" spans="1:20" ht="15.75" customHeight="1">
      <c r="A238" s="91"/>
      <c r="B238" s="84"/>
      <c r="C238" s="84"/>
      <c r="D238" s="92"/>
      <c r="E238" s="84"/>
      <c r="F238" s="84"/>
      <c r="G238" s="150"/>
      <c r="H238" s="123"/>
      <c r="I238" s="95"/>
      <c r="J238" s="84"/>
      <c r="K238" s="84"/>
      <c r="L238" s="84"/>
      <c r="M238" s="84"/>
      <c r="N238" s="84"/>
      <c r="O238" s="84"/>
      <c r="P238" s="95"/>
      <c r="Q238" s="84"/>
      <c r="R238" s="84"/>
      <c r="S238" s="76" t="s">
        <v>130</v>
      </c>
      <c r="T238" s="49"/>
    </row>
    <row r="239" spans="1:20" ht="15.75" customHeight="1">
      <c r="A239" s="91"/>
      <c r="B239" s="84"/>
      <c r="C239" s="84"/>
      <c r="D239" s="92"/>
      <c r="E239" s="84"/>
      <c r="F239" s="84"/>
      <c r="G239" s="150"/>
      <c r="H239" s="123"/>
      <c r="I239" s="95"/>
      <c r="J239" s="84"/>
      <c r="K239" s="84"/>
      <c r="L239" s="84"/>
      <c r="M239" s="84"/>
      <c r="N239" s="84"/>
      <c r="O239" s="84"/>
      <c r="P239" s="95"/>
      <c r="Q239" s="84"/>
      <c r="R239" s="84"/>
      <c r="S239" s="76" t="s">
        <v>130</v>
      </c>
      <c r="T239" s="49"/>
    </row>
    <row r="240" spans="1:20" ht="15.75" customHeight="1">
      <c r="A240" s="91"/>
      <c r="B240" s="84"/>
      <c r="C240" s="84"/>
      <c r="D240" s="92"/>
      <c r="E240" s="84"/>
      <c r="F240" s="84"/>
      <c r="G240" s="150"/>
      <c r="H240" s="123"/>
      <c r="I240" s="95"/>
      <c r="J240" s="84"/>
      <c r="K240" s="84"/>
      <c r="L240" s="84"/>
      <c r="M240" s="84"/>
      <c r="N240" s="84"/>
      <c r="O240" s="84"/>
      <c r="P240" s="95"/>
      <c r="Q240" s="84"/>
      <c r="R240" s="84"/>
      <c r="S240" s="76" t="s">
        <v>130</v>
      </c>
      <c r="T240" s="49"/>
    </row>
    <row r="241" spans="1:20" ht="15.75" customHeight="1">
      <c r="A241" s="91"/>
      <c r="B241" s="84"/>
      <c r="C241" s="84"/>
      <c r="D241" s="92"/>
      <c r="E241" s="84"/>
      <c r="F241" s="84"/>
      <c r="G241" s="150"/>
      <c r="H241" s="123"/>
      <c r="I241" s="95"/>
      <c r="J241" s="84"/>
      <c r="K241" s="84"/>
      <c r="L241" s="84"/>
      <c r="M241" s="84"/>
      <c r="N241" s="84"/>
      <c r="O241" s="84"/>
      <c r="P241" s="95"/>
      <c r="Q241" s="84"/>
      <c r="R241" s="84"/>
      <c r="S241" s="76" t="s">
        <v>130</v>
      </c>
      <c r="T241" s="49"/>
    </row>
    <row r="242" spans="1:20" ht="15.75" customHeight="1">
      <c r="A242" s="91"/>
      <c r="B242" s="84"/>
      <c r="C242" s="84"/>
      <c r="D242" s="92"/>
      <c r="E242" s="84"/>
      <c r="F242" s="84"/>
      <c r="G242" s="150"/>
      <c r="H242" s="123"/>
      <c r="I242" s="95"/>
      <c r="J242" s="84"/>
      <c r="K242" s="84"/>
      <c r="L242" s="84"/>
      <c r="M242" s="84"/>
      <c r="N242" s="84"/>
      <c r="O242" s="84"/>
      <c r="P242" s="95"/>
      <c r="Q242" s="84"/>
      <c r="R242" s="84"/>
      <c r="S242" s="76" t="s">
        <v>130</v>
      </c>
      <c r="T242" s="49"/>
    </row>
    <row r="243" spans="1:20" ht="15.75" customHeight="1">
      <c r="A243" s="91"/>
      <c r="B243" s="84"/>
      <c r="C243" s="84"/>
      <c r="D243" s="92"/>
      <c r="E243" s="84"/>
      <c r="F243" s="84"/>
      <c r="G243" s="150"/>
      <c r="H243" s="123"/>
      <c r="I243" s="95"/>
      <c r="J243" s="84"/>
      <c r="K243" s="84"/>
      <c r="L243" s="84"/>
      <c r="M243" s="84"/>
      <c r="N243" s="84"/>
      <c r="O243" s="84"/>
      <c r="P243" s="95"/>
      <c r="Q243" s="84"/>
      <c r="R243" s="84"/>
      <c r="S243" s="76" t="s">
        <v>130</v>
      </c>
      <c r="T243" s="49"/>
    </row>
    <row r="244" spans="1:20" ht="15.75" customHeight="1">
      <c r="A244" s="91"/>
      <c r="B244" s="84"/>
      <c r="C244" s="84"/>
      <c r="D244" s="92"/>
      <c r="E244" s="84"/>
      <c r="F244" s="84"/>
      <c r="G244" s="150"/>
      <c r="H244" s="123"/>
      <c r="I244" s="95"/>
      <c r="J244" s="84"/>
      <c r="K244" s="84"/>
      <c r="L244" s="84"/>
      <c r="M244" s="84"/>
      <c r="N244" s="84"/>
      <c r="O244" s="84"/>
      <c r="P244" s="95"/>
      <c r="Q244" s="84"/>
      <c r="R244" s="84"/>
      <c r="S244" s="76" t="s">
        <v>130</v>
      </c>
      <c r="T244" s="49"/>
    </row>
    <row r="245" spans="1:20" ht="15.75" customHeight="1">
      <c r="A245" s="91"/>
      <c r="B245" s="84"/>
      <c r="C245" s="84"/>
      <c r="D245" s="92"/>
      <c r="E245" s="84"/>
      <c r="F245" s="84"/>
      <c r="G245" s="150"/>
      <c r="H245" s="123"/>
      <c r="I245" s="95"/>
      <c r="J245" s="84"/>
      <c r="K245" s="84"/>
      <c r="L245" s="84"/>
      <c r="M245" s="84"/>
      <c r="N245" s="84"/>
      <c r="O245" s="84"/>
      <c r="P245" s="95"/>
      <c r="Q245" s="84"/>
      <c r="R245" s="84"/>
      <c r="S245" s="76" t="s">
        <v>130</v>
      </c>
      <c r="T245" s="49"/>
    </row>
    <row r="246" spans="1:20" ht="15.75" customHeight="1">
      <c r="A246" s="91"/>
      <c r="B246" s="84"/>
      <c r="C246" s="84"/>
      <c r="D246" s="92"/>
      <c r="E246" s="84"/>
      <c r="F246" s="84"/>
      <c r="G246" s="150"/>
      <c r="H246" s="123"/>
      <c r="I246" s="95"/>
      <c r="J246" s="84"/>
      <c r="K246" s="84"/>
      <c r="L246" s="84"/>
      <c r="M246" s="84"/>
      <c r="N246" s="84"/>
      <c r="O246" s="84"/>
      <c r="P246" s="95"/>
      <c r="Q246" s="84"/>
      <c r="R246" s="84"/>
      <c r="S246" s="76" t="s">
        <v>130</v>
      </c>
      <c r="T246" s="49"/>
    </row>
    <row r="247" spans="1:20" ht="15.75" customHeight="1">
      <c r="A247" s="91"/>
      <c r="B247" s="84"/>
      <c r="C247" s="84"/>
      <c r="D247" s="92"/>
      <c r="E247" s="84"/>
      <c r="F247" s="84"/>
      <c r="G247" s="150"/>
      <c r="H247" s="123"/>
      <c r="I247" s="95"/>
      <c r="J247" s="84"/>
      <c r="K247" s="84"/>
      <c r="L247" s="84"/>
      <c r="M247" s="84"/>
      <c r="N247" s="84"/>
      <c r="O247" s="84"/>
      <c r="P247" s="95"/>
      <c r="Q247" s="84"/>
      <c r="R247" s="84"/>
      <c r="S247" s="76" t="s">
        <v>130</v>
      </c>
      <c r="T247" s="49"/>
    </row>
    <row r="248" spans="1:20" ht="15.75" customHeight="1">
      <c r="A248" s="91"/>
      <c r="B248" s="84"/>
      <c r="C248" s="84"/>
      <c r="D248" s="92"/>
      <c r="E248" s="84"/>
      <c r="F248" s="84"/>
      <c r="G248" s="150"/>
      <c r="H248" s="123"/>
      <c r="I248" s="95"/>
      <c r="J248" s="84"/>
      <c r="K248" s="84"/>
      <c r="L248" s="84"/>
      <c r="M248" s="84"/>
      <c r="N248" s="84"/>
      <c r="O248" s="84"/>
      <c r="P248" s="95"/>
      <c r="Q248" s="84"/>
      <c r="R248" s="84"/>
      <c r="S248" s="76" t="s">
        <v>130</v>
      </c>
      <c r="T248" s="49"/>
    </row>
    <row r="249" spans="1:20" ht="15.75" customHeight="1">
      <c r="A249" s="91"/>
      <c r="B249" s="84"/>
      <c r="C249" s="84"/>
      <c r="D249" s="92"/>
      <c r="E249" s="84"/>
      <c r="F249" s="84"/>
      <c r="G249" s="150"/>
      <c r="H249" s="123"/>
      <c r="I249" s="95"/>
      <c r="J249" s="84"/>
      <c r="K249" s="84"/>
      <c r="L249" s="84"/>
      <c r="M249" s="84"/>
      <c r="N249" s="84"/>
      <c r="O249" s="84"/>
      <c r="P249" s="95"/>
      <c r="Q249" s="84"/>
      <c r="R249" s="84"/>
      <c r="S249" s="76" t="s">
        <v>130</v>
      </c>
      <c r="T249" s="49"/>
    </row>
    <row r="250" spans="1:20" ht="15.75" customHeight="1">
      <c r="A250" s="91"/>
      <c r="B250" s="84"/>
      <c r="C250" s="84"/>
      <c r="D250" s="92"/>
      <c r="E250" s="84"/>
      <c r="F250" s="84"/>
      <c r="G250" s="150"/>
      <c r="H250" s="123"/>
      <c r="I250" s="95"/>
      <c r="J250" s="84"/>
      <c r="K250" s="84"/>
      <c r="L250" s="84"/>
      <c r="M250" s="84"/>
      <c r="N250" s="84"/>
      <c r="O250" s="84"/>
      <c r="P250" s="95"/>
      <c r="Q250" s="84"/>
      <c r="R250" s="84"/>
      <c r="S250" s="76" t="s">
        <v>130</v>
      </c>
      <c r="T250" s="49"/>
    </row>
    <row r="251" spans="1:20" ht="15.75" customHeight="1">
      <c r="A251" s="91"/>
      <c r="B251" s="84"/>
      <c r="C251" s="84"/>
      <c r="D251" s="92"/>
      <c r="E251" s="84"/>
      <c r="F251" s="84"/>
      <c r="G251" s="150"/>
      <c r="H251" s="123"/>
      <c r="I251" s="95"/>
      <c r="J251" s="84"/>
      <c r="K251" s="84"/>
      <c r="L251" s="84"/>
      <c r="M251" s="84"/>
      <c r="N251" s="84"/>
      <c r="O251" s="84"/>
      <c r="P251" s="95"/>
      <c r="Q251" s="84"/>
      <c r="R251" s="84"/>
      <c r="S251" s="76" t="s">
        <v>130</v>
      </c>
      <c r="T251" s="49"/>
    </row>
    <row r="252" spans="1:20" ht="15.75" customHeight="1">
      <c r="A252" s="91"/>
      <c r="B252" s="84"/>
      <c r="C252" s="84"/>
      <c r="D252" s="92"/>
      <c r="E252" s="84"/>
      <c r="F252" s="84"/>
      <c r="G252" s="150"/>
      <c r="H252" s="123"/>
      <c r="I252" s="95"/>
      <c r="J252" s="84"/>
      <c r="K252" s="84"/>
      <c r="L252" s="84"/>
      <c r="M252" s="84"/>
      <c r="N252" s="84"/>
      <c r="O252" s="84"/>
      <c r="P252" s="95"/>
      <c r="Q252" s="84"/>
      <c r="R252" s="84"/>
      <c r="S252" s="76" t="s">
        <v>130</v>
      </c>
      <c r="T252" s="49"/>
    </row>
    <row r="253" spans="1:20" ht="15.75" customHeight="1">
      <c r="A253" s="91"/>
      <c r="B253" s="84"/>
      <c r="C253" s="84"/>
      <c r="D253" s="92"/>
      <c r="E253" s="84"/>
      <c r="F253" s="84"/>
      <c r="G253" s="150"/>
      <c r="H253" s="123"/>
      <c r="I253" s="95"/>
      <c r="J253" s="84"/>
      <c r="K253" s="84"/>
      <c r="L253" s="84"/>
      <c r="M253" s="84"/>
      <c r="N253" s="84"/>
      <c r="O253" s="84"/>
      <c r="P253" s="95"/>
      <c r="Q253" s="84"/>
      <c r="R253" s="84"/>
      <c r="S253" s="76" t="s">
        <v>130</v>
      </c>
      <c r="T253" s="49"/>
    </row>
    <row r="254" spans="1:20" ht="15.75" customHeight="1">
      <c r="A254" s="91"/>
      <c r="B254" s="84"/>
      <c r="C254" s="84"/>
      <c r="D254" s="92"/>
      <c r="E254" s="84"/>
      <c r="F254" s="84"/>
      <c r="G254" s="150"/>
      <c r="H254" s="123"/>
      <c r="I254" s="95"/>
      <c r="J254" s="84"/>
      <c r="K254" s="84"/>
      <c r="L254" s="84"/>
      <c r="M254" s="84"/>
      <c r="N254" s="84"/>
      <c r="O254" s="84"/>
      <c r="P254" s="95"/>
      <c r="Q254" s="84"/>
      <c r="R254" s="84"/>
      <c r="S254" s="76" t="s">
        <v>130</v>
      </c>
      <c r="T254" s="49"/>
    </row>
    <row r="255" spans="1:20" ht="15.75" customHeight="1">
      <c r="A255" s="91"/>
      <c r="B255" s="84"/>
      <c r="C255" s="84"/>
      <c r="D255" s="92"/>
      <c r="E255" s="84"/>
      <c r="F255" s="84"/>
      <c r="G255" s="150"/>
      <c r="H255" s="123"/>
      <c r="I255" s="95"/>
      <c r="J255" s="84"/>
      <c r="K255" s="84"/>
      <c r="L255" s="84"/>
      <c r="M255" s="84"/>
      <c r="N255" s="84"/>
      <c r="O255" s="84"/>
      <c r="P255" s="95"/>
      <c r="Q255" s="84"/>
      <c r="R255" s="84"/>
      <c r="S255" s="76" t="s">
        <v>130</v>
      </c>
      <c r="T255" s="49"/>
    </row>
    <row r="256" spans="1:20" ht="15.75" customHeight="1">
      <c r="A256" s="91"/>
      <c r="B256" s="84"/>
      <c r="C256" s="84"/>
      <c r="D256" s="92"/>
      <c r="E256" s="84"/>
      <c r="F256" s="84"/>
      <c r="G256" s="150"/>
      <c r="H256" s="123"/>
      <c r="I256" s="95"/>
      <c r="J256" s="84"/>
      <c r="K256" s="84"/>
      <c r="L256" s="84"/>
      <c r="M256" s="84"/>
      <c r="N256" s="84"/>
      <c r="O256" s="84"/>
      <c r="P256" s="95"/>
      <c r="Q256" s="84"/>
      <c r="R256" s="84"/>
      <c r="S256" s="76" t="s">
        <v>130</v>
      </c>
      <c r="T256" s="49"/>
    </row>
    <row r="257" spans="1:20" ht="15.75" customHeight="1">
      <c r="A257" s="91"/>
      <c r="B257" s="84"/>
      <c r="C257" s="84"/>
      <c r="D257" s="92"/>
      <c r="E257" s="84"/>
      <c r="F257" s="84"/>
      <c r="G257" s="150"/>
      <c r="H257" s="123"/>
      <c r="I257" s="95"/>
      <c r="J257" s="84"/>
      <c r="K257" s="84"/>
      <c r="L257" s="84"/>
      <c r="M257" s="84"/>
      <c r="N257" s="84"/>
      <c r="O257" s="84"/>
      <c r="P257" s="95"/>
      <c r="Q257" s="84"/>
      <c r="R257" s="84"/>
      <c r="S257" s="76" t="s">
        <v>130</v>
      </c>
      <c r="T257" s="49"/>
    </row>
    <row r="258" spans="1:20" ht="15.75" customHeight="1">
      <c r="A258" s="91"/>
      <c r="B258" s="84"/>
      <c r="C258" s="84"/>
      <c r="D258" s="92"/>
      <c r="E258" s="84"/>
      <c r="F258" s="84"/>
      <c r="G258" s="150"/>
      <c r="H258" s="123"/>
      <c r="I258" s="95"/>
      <c r="J258" s="84"/>
      <c r="K258" s="84"/>
      <c r="L258" s="84"/>
      <c r="M258" s="84"/>
      <c r="N258" s="84"/>
      <c r="O258" s="84"/>
      <c r="P258" s="95"/>
      <c r="Q258" s="84"/>
      <c r="R258" s="84"/>
      <c r="S258" s="76" t="s">
        <v>130</v>
      </c>
      <c r="T258" s="49"/>
    </row>
    <row r="259" spans="1:20" ht="15.75" customHeight="1">
      <c r="A259" s="91"/>
      <c r="B259" s="84"/>
      <c r="C259" s="84"/>
      <c r="D259" s="92"/>
      <c r="E259" s="84"/>
      <c r="F259" s="84"/>
      <c r="G259" s="150"/>
      <c r="H259" s="123"/>
      <c r="I259" s="95"/>
      <c r="J259" s="84"/>
      <c r="K259" s="84"/>
      <c r="L259" s="84"/>
      <c r="M259" s="84"/>
      <c r="N259" s="84"/>
      <c r="O259" s="84"/>
      <c r="P259" s="95"/>
      <c r="Q259" s="84"/>
      <c r="R259" s="84"/>
      <c r="S259" s="76" t="s">
        <v>130</v>
      </c>
      <c r="T259" s="49"/>
    </row>
    <row r="260" spans="1:20" ht="15.75" customHeight="1">
      <c r="A260" s="91"/>
      <c r="B260" s="84"/>
      <c r="C260" s="84"/>
      <c r="D260" s="92"/>
      <c r="E260" s="84"/>
      <c r="F260" s="84"/>
      <c r="G260" s="150"/>
      <c r="H260" s="123"/>
      <c r="I260" s="95"/>
      <c r="J260" s="84"/>
      <c r="K260" s="84"/>
      <c r="L260" s="84"/>
      <c r="M260" s="84"/>
      <c r="N260" s="84"/>
      <c r="O260" s="84"/>
      <c r="P260" s="95"/>
      <c r="Q260" s="84"/>
      <c r="R260" s="84"/>
      <c r="S260" s="76" t="s">
        <v>130</v>
      </c>
      <c r="T260" s="49"/>
    </row>
    <row r="261" spans="1:20" ht="15.75" customHeight="1">
      <c r="A261" s="91"/>
      <c r="B261" s="84"/>
      <c r="C261" s="84"/>
      <c r="D261" s="92"/>
      <c r="E261" s="84"/>
      <c r="F261" s="84"/>
      <c r="G261" s="150"/>
      <c r="H261" s="123"/>
      <c r="I261" s="95"/>
      <c r="J261" s="84"/>
      <c r="K261" s="84"/>
      <c r="L261" s="84"/>
      <c r="M261" s="84"/>
      <c r="N261" s="84"/>
      <c r="O261" s="84"/>
      <c r="P261" s="95"/>
      <c r="Q261" s="84"/>
      <c r="R261" s="84"/>
      <c r="S261" s="76" t="s">
        <v>130</v>
      </c>
      <c r="T261" s="49"/>
    </row>
    <row r="262" spans="1:20" ht="15.75" customHeight="1">
      <c r="A262" s="91"/>
      <c r="B262" s="84"/>
      <c r="C262" s="84"/>
      <c r="D262" s="92"/>
      <c r="E262" s="84"/>
      <c r="F262" s="84"/>
      <c r="G262" s="150"/>
      <c r="H262" s="123"/>
      <c r="I262" s="95"/>
      <c r="J262" s="84"/>
      <c r="K262" s="84"/>
      <c r="L262" s="84"/>
      <c r="M262" s="84"/>
      <c r="N262" s="84"/>
      <c r="O262" s="84"/>
      <c r="P262" s="95"/>
      <c r="Q262" s="84"/>
      <c r="R262" s="84"/>
      <c r="S262" s="76" t="s">
        <v>130</v>
      </c>
      <c r="T262" s="49"/>
    </row>
    <row r="263" spans="1:20" ht="15.75" customHeight="1">
      <c r="A263" s="91"/>
      <c r="B263" s="84"/>
      <c r="C263" s="84"/>
      <c r="D263" s="92"/>
      <c r="E263" s="84"/>
      <c r="F263" s="84"/>
      <c r="G263" s="150"/>
      <c r="H263" s="123"/>
      <c r="I263" s="95"/>
      <c r="J263" s="84"/>
      <c r="K263" s="84"/>
      <c r="L263" s="84"/>
      <c r="M263" s="84"/>
      <c r="N263" s="84"/>
      <c r="O263" s="84"/>
      <c r="P263" s="95"/>
      <c r="Q263" s="84"/>
      <c r="R263" s="84"/>
      <c r="S263" s="76" t="s">
        <v>130</v>
      </c>
      <c r="T263" s="49"/>
    </row>
    <row r="264" spans="1:20" ht="15.75" customHeight="1">
      <c r="A264" s="91"/>
      <c r="B264" s="84"/>
      <c r="C264" s="84"/>
      <c r="D264" s="92"/>
      <c r="E264" s="84"/>
      <c r="F264" s="84"/>
      <c r="G264" s="150"/>
      <c r="H264" s="123"/>
      <c r="I264" s="95"/>
      <c r="J264" s="84"/>
      <c r="K264" s="84"/>
      <c r="L264" s="84"/>
      <c r="M264" s="84"/>
      <c r="N264" s="84"/>
      <c r="O264" s="84"/>
      <c r="P264" s="95"/>
      <c r="Q264" s="84"/>
      <c r="R264" s="84"/>
      <c r="S264" s="76" t="s">
        <v>130</v>
      </c>
      <c r="T264" s="49"/>
    </row>
    <row r="265" spans="1:20" ht="15.75" customHeight="1">
      <c r="A265" s="91"/>
      <c r="B265" s="84"/>
      <c r="C265" s="84"/>
      <c r="D265" s="92"/>
      <c r="E265" s="84"/>
      <c r="F265" s="84"/>
      <c r="G265" s="150"/>
      <c r="H265" s="123"/>
      <c r="I265" s="95"/>
      <c r="J265" s="84"/>
      <c r="K265" s="84"/>
      <c r="L265" s="84"/>
      <c r="M265" s="84"/>
      <c r="N265" s="84"/>
      <c r="O265" s="84"/>
      <c r="P265" s="95"/>
      <c r="Q265" s="84"/>
      <c r="R265" s="84"/>
      <c r="S265" s="76" t="s">
        <v>130</v>
      </c>
      <c r="T265" s="49"/>
    </row>
    <row r="266" spans="1:20" ht="15.75" customHeight="1">
      <c r="A266" s="91"/>
      <c r="B266" s="84"/>
      <c r="C266" s="84"/>
      <c r="D266" s="92"/>
      <c r="E266" s="84"/>
      <c r="F266" s="84"/>
      <c r="G266" s="150"/>
      <c r="H266" s="123"/>
      <c r="I266" s="95"/>
      <c r="J266" s="84"/>
      <c r="K266" s="84"/>
      <c r="L266" s="84"/>
      <c r="M266" s="84"/>
      <c r="N266" s="84"/>
      <c r="O266" s="84"/>
      <c r="P266" s="95"/>
      <c r="Q266" s="84"/>
      <c r="R266" s="84"/>
      <c r="S266" s="76" t="s">
        <v>130</v>
      </c>
      <c r="T266" s="49"/>
    </row>
    <row r="267" spans="1:20" ht="15.75" customHeight="1">
      <c r="A267" s="91"/>
      <c r="B267" s="84"/>
      <c r="C267" s="84"/>
      <c r="D267" s="92"/>
      <c r="E267" s="84"/>
      <c r="F267" s="84"/>
      <c r="G267" s="150"/>
      <c r="H267" s="123"/>
      <c r="I267" s="95"/>
      <c r="J267" s="84"/>
      <c r="K267" s="84"/>
      <c r="L267" s="84"/>
      <c r="M267" s="84"/>
      <c r="N267" s="84"/>
      <c r="O267" s="84"/>
      <c r="P267" s="95"/>
      <c r="Q267" s="84"/>
      <c r="R267" s="84"/>
      <c r="S267" s="76" t="s">
        <v>130</v>
      </c>
      <c r="T267" s="49"/>
    </row>
    <row r="268" spans="1:20" ht="15.75" customHeight="1">
      <c r="A268" s="91"/>
      <c r="B268" s="84"/>
      <c r="C268" s="84"/>
      <c r="D268" s="92"/>
      <c r="E268" s="84"/>
      <c r="F268" s="84"/>
      <c r="G268" s="150"/>
      <c r="H268" s="123"/>
      <c r="I268" s="95"/>
      <c r="J268" s="84"/>
      <c r="K268" s="84"/>
      <c r="L268" s="84"/>
      <c r="M268" s="84"/>
      <c r="N268" s="84"/>
      <c r="O268" s="84"/>
      <c r="P268" s="95"/>
      <c r="Q268" s="84"/>
      <c r="R268" s="84"/>
      <c r="S268" s="76" t="s">
        <v>130</v>
      </c>
      <c r="T268" s="49"/>
    </row>
    <row r="269" spans="1:20" ht="15.75" customHeight="1">
      <c r="A269" s="91"/>
      <c r="B269" s="84"/>
      <c r="C269" s="84"/>
      <c r="D269" s="92"/>
      <c r="E269" s="84"/>
      <c r="F269" s="84"/>
      <c r="G269" s="150"/>
      <c r="H269" s="123"/>
      <c r="I269" s="95"/>
      <c r="J269" s="84"/>
      <c r="K269" s="84"/>
      <c r="L269" s="84"/>
      <c r="M269" s="84"/>
      <c r="N269" s="84"/>
      <c r="O269" s="84"/>
      <c r="P269" s="95"/>
      <c r="Q269" s="84"/>
      <c r="R269" s="84"/>
      <c r="S269" s="76" t="s">
        <v>130</v>
      </c>
      <c r="T269" s="49"/>
    </row>
    <row r="270" spans="1:20" ht="15.75" customHeight="1">
      <c r="A270" s="91"/>
      <c r="B270" s="84"/>
      <c r="C270" s="84"/>
      <c r="D270" s="92"/>
      <c r="E270" s="84"/>
      <c r="F270" s="84"/>
      <c r="G270" s="150"/>
      <c r="H270" s="123"/>
      <c r="I270" s="95"/>
      <c r="J270" s="84"/>
      <c r="K270" s="84"/>
      <c r="L270" s="84"/>
      <c r="M270" s="84"/>
      <c r="N270" s="84"/>
      <c r="O270" s="84"/>
      <c r="P270" s="95"/>
      <c r="Q270" s="84"/>
      <c r="R270" s="84"/>
      <c r="S270" s="76" t="s">
        <v>130</v>
      </c>
      <c r="T270" s="49"/>
    </row>
    <row r="271" spans="1:20" ht="15.75" customHeight="1">
      <c r="A271" s="91"/>
      <c r="B271" s="84"/>
      <c r="C271" s="84"/>
      <c r="D271" s="92"/>
      <c r="E271" s="84"/>
      <c r="F271" s="84"/>
      <c r="G271" s="150"/>
      <c r="H271" s="123"/>
      <c r="I271" s="95"/>
      <c r="J271" s="84"/>
      <c r="K271" s="84"/>
      <c r="L271" s="84"/>
      <c r="M271" s="84"/>
      <c r="N271" s="84"/>
      <c r="O271" s="84"/>
      <c r="P271" s="95"/>
      <c r="Q271" s="84"/>
      <c r="R271" s="84"/>
      <c r="S271" s="76" t="s">
        <v>130</v>
      </c>
      <c r="T271" s="49"/>
    </row>
    <row r="272" spans="1:20" ht="15.75" customHeight="1">
      <c r="A272" s="91"/>
      <c r="B272" s="84"/>
      <c r="C272" s="84"/>
      <c r="D272" s="92"/>
      <c r="E272" s="84"/>
      <c r="F272" s="84"/>
      <c r="G272" s="150"/>
      <c r="H272" s="123"/>
      <c r="I272" s="95"/>
      <c r="J272" s="84"/>
      <c r="K272" s="84"/>
      <c r="L272" s="84"/>
      <c r="M272" s="84"/>
      <c r="N272" s="84"/>
      <c r="O272" s="84"/>
      <c r="P272" s="95"/>
      <c r="Q272" s="84"/>
      <c r="R272" s="84"/>
      <c r="S272" s="76" t="s">
        <v>130</v>
      </c>
      <c r="T272" s="49"/>
    </row>
    <row r="273" spans="1:20" ht="15.75" customHeight="1">
      <c r="A273" s="91"/>
      <c r="B273" s="84"/>
      <c r="C273" s="84"/>
      <c r="D273" s="92"/>
      <c r="E273" s="84"/>
      <c r="F273" s="84"/>
      <c r="G273" s="150"/>
      <c r="H273" s="123"/>
      <c r="I273" s="95"/>
      <c r="J273" s="84"/>
      <c r="K273" s="84"/>
      <c r="L273" s="84"/>
      <c r="M273" s="84"/>
      <c r="N273" s="84"/>
      <c r="O273" s="84"/>
      <c r="P273" s="95"/>
      <c r="Q273" s="84"/>
      <c r="R273" s="84"/>
      <c r="S273" s="76" t="s">
        <v>130</v>
      </c>
      <c r="T273" s="49"/>
    </row>
    <row r="274" spans="1:20" ht="15.75" customHeight="1">
      <c r="A274" s="91"/>
      <c r="B274" s="84"/>
      <c r="C274" s="84"/>
      <c r="D274" s="92"/>
      <c r="E274" s="84"/>
      <c r="F274" s="84"/>
      <c r="G274" s="150"/>
      <c r="H274" s="123"/>
      <c r="I274" s="95"/>
      <c r="J274" s="84"/>
      <c r="K274" s="84"/>
      <c r="L274" s="84"/>
      <c r="M274" s="84"/>
      <c r="N274" s="84"/>
      <c r="O274" s="84"/>
      <c r="P274" s="95"/>
      <c r="Q274" s="84"/>
      <c r="R274" s="84"/>
      <c r="S274" s="76" t="s">
        <v>130</v>
      </c>
      <c r="T274" s="49"/>
    </row>
    <row r="275" spans="1:20" ht="15.75" customHeight="1">
      <c r="A275" s="91"/>
      <c r="B275" s="84"/>
      <c r="C275" s="84"/>
      <c r="D275" s="92"/>
      <c r="E275" s="84"/>
      <c r="F275" s="84"/>
      <c r="G275" s="150"/>
      <c r="H275" s="123"/>
      <c r="I275" s="95"/>
      <c r="J275" s="84"/>
      <c r="K275" s="84"/>
      <c r="L275" s="84"/>
      <c r="M275" s="84"/>
      <c r="N275" s="84"/>
      <c r="O275" s="84"/>
      <c r="P275" s="95"/>
      <c r="Q275" s="84"/>
      <c r="R275" s="84"/>
      <c r="S275" s="76" t="s">
        <v>130</v>
      </c>
      <c r="T275" s="49"/>
    </row>
    <row r="276" spans="1:20" ht="15.75" customHeight="1">
      <c r="A276" s="91"/>
      <c r="B276" s="84"/>
      <c r="C276" s="84"/>
      <c r="D276" s="92"/>
      <c r="E276" s="84"/>
      <c r="F276" s="84"/>
      <c r="G276" s="150"/>
      <c r="H276" s="123"/>
      <c r="I276" s="95"/>
      <c r="J276" s="84"/>
      <c r="K276" s="84"/>
      <c r="L276" s="84"/>
      <c r="M276" s="84"/>
      <c r="N276" s="84"/>
      <c r="O276" s="84"/>
      <c r="P276" s="95"/>
      <c r="Q276" s="84"/>
      <c r="R276" s="84"/>
      <c r="S276" s="76" t="s">
        <v>130</v>
      </c>
      <c r="T276" s="49"/>
    </row>
    <row r="277" spans="1:20" ht="15.75" customHeight="1">
      <c r="A277" s="91"/>
      <c r="B277" s="84"/>
      <c r="C277" s="84"/>
      <c r="D277" s="92"/>
      <c r="E277" s="84"/>
      <c r="F277" s="84"/>
      <c r="G277" s="150"/>
      <c r="H277" s="123"/>
      <c r="I277" s="95"/>
      <c r="J277" s="84"/>
      <c r="K277" s="84"/>
      <c r="L277" s="84"/>
      <c r="M277" s="84"/>
      <c r="N277" s="84"/>
      <c r="O277" s="84"/>
      <c r="P277" s="95"/>
      <c r="Q277" s="84"/>
      <c r="R277" s="84"/>
      <c r="S277" s="76" t="s">
        <v>130</v>
      </c>
      <c r="T277" s="49"/>
    </row>
    <row r="278" spans="1:20" ht="15.75" customHeight="1">
      <c r="A278" s="91"/>
      <c r="B278" s="84"/>
      <c r="C278" s="84"/>
      <c r="D278" s="92"/>
      <c r="E278" s="84"/>
      <c r="F278" s="84"/>
      <c r="G278" s="150"/>
      <c r="H278" s="123"/>
      <c r="I278" s="95"/>
      <c r="J278" s="84"/>
      <c r="K278" s="84"/>
      <c r="L278" s="84"/>
      <c r="M278" s="84"/>
      <c r="N278" s="84"/>
      <c r="O278" s="84"/>
      <c r="P278" s="95"/>
      <c r="Q278" s="84"/>
      <c r="R278" s="84"/>
      <c r="S278" s="76" t="s">
        <v>130</v>
      </c>
      <c r="T278" s="49"/>
    </row>
    <row r="279" spans="1:20" ht="15.75" customHeight="1">
      <c r="A279" s="91"/>
      <c r="B279" s="84"/>
      <c r="C279" s="84"/>
      <c r="D279" s="92"/>
      <c r="E279" s="84"/>
      <c r="F279" s="84"/>
      <c r="G279" s="150"/>
      <c r="H279" s="123"/>
      <c r="I279" s="95"/>
      <c r="J279" s="84"/>
      <c r="K279" s="84"/>
      <c r="L279" s="84"/>
      <c r="M279" s="84"/>
      <c r="N279" s="84"/>
      <c r="O279" s="84"/>
      <c r="P279" s="95"/>
      <c r="Q279" s="84"/>
      <c r="R279" s="84"/>
      <c r="S279" s="76" t="s">
        <v>130</v>
      </c>
      <c r="T279" s="49"/>
    </row>
    <row r="280" spans="1:20" ht="15.75" customHeight="1">
      <c r="A280" s="91"/>
      <c r="B280" s="84"/>
      <c r="C280" s="84"/>
      <c r="D280" s="92"/>
      <c r="E280" s="84"/>
      <c r="F280" s="84"/>
      <c r="G280" s="150"/>
      <c r="H280" s="123"/>
      <c r="I280" s="95"/>
      <c r="J280" s="84"/>
      <c r="K280" s="84"/>
      <c r="L280" s="84"/>
      <c r="M280" s="84"/>
      <c r="N280" s="84"/>
      <c r="O280" s="84"/>
      <c r="P280" s="95"/>
      <c r="Q280" s="84"/>
      <c r="R280" s="84"/>
      <c r="S280" s="76" t="s">
        <v>130</v>
      </c>
      <c r="T280" s="49"/>
    </row>
    <row r="281" spans="1:20" ht="15.75" customHeight="1">
      <c r="A281" s="91"/>
      <c r="B281" s="84"/>
      <c r="C281" s="84"/>
      <c r="D281" s="92"/>
      <c r="E281" s="84"/>
      <c r="F281" s="84"/>
      <c r="G281" s="150"/>
      <c r="H281" s="123"/>
      <c r="I281" s="95"/>
      <c r="J281" s="84"/>
      <c r="K281" s="84"/>
      <c r="L281" s="84"/>
      <c r="M281" s="84"/>
      <c r="N281" s="84"/>
      <c r="O281" s="84"/>
      <c r="P281" s="95"/>
      <c r="Q281" s="84"/>
      <c r="R281" s="84"/>
      <c r="S281" s="76" t="s">
        <v>130</v>
      </c>
      <c r="T281" s="49"/>
    </row>
    <row r="282" spans="1:20" ht="15.75" customHeight="1">
      <c r="A282" s="91"/>
      <c r="B282" s="84"/>
      <c r="C282" s="84"/>
      <c r="D282" s="92"/>
      <c r="E282" s="84"/>
      <c r="F282" s="84"/>
      <c r="G282" s="150"/>
      <c r="H282" s="123"/>
      <c r="I282" s="95"/>
      <c r="J282" s="84"/>
      <c r="K282" s="84"/>
      <c r="L282" s="84"/>
      <c r="M282" s="84"/>
      <c r="N282" s="84"/>
      <c r="O282" s="84"/>
      <c r="P282" s="95"/>
      <c r="Q282" s="84"/>
      <c r="R282" s="84"/>
      <c r="S282" s="76" t="s">
        <v>130</v>
      </c>
      <c r="T282" s="49"/>
    </row>
    <row r="283" spans="1:20" ht="15.75" customHeight="1">
      <c r="A283" s="91"/>
      <c r="B283" s="84"/>
      <c r="C283" s="84"/>
      <c r="D283" s="92"/>
      <c r="E283" s="84"/>
      <c r="F283" s="84"/>
      <c r="G283" s="150"/>
      <c r="H283" s="123"/>
      <c r="I283" s="95"/>
      <c r="J283" s="84"/>
      <c r="K283" s="84"/>
      <c r="L283" s="84"/>
      <c r="M283" s="84"/>
      <c r="N283" s="84"/>
      <c r="O283" s="84"/>
      <c r="P283" s="95"/>
      <c r="Q283" s="84"/>
      <c r="R283" s="84"/>
      <c r="S283" s="76" t="s">
        <v>130</v>
      </c>
      <c r="T283" s="49"/>
    </row>
    <row r="284" spans="1:20" ht="15.75" customHeight="1">
      <c r="A284" s="91"/>
      <c r="B284" s="84"/>
      <c r="C284" s="84"/>
      <c r="D284" s="92"/>
      <c r="E284" s="84"/>
      <c r="F284" s="84"/>
      <c r="G284" s="150"/>
      <c r="H284" s="123"/>
      <c r="I284" s="95"/>
      <c r="J284" s="84"/>
      <c r="K284" s="84"/>
      <c r="L284" s="84"/>
      <c r="M284" s="84"/>
      <c r="N284" s="84"/>
      <c r="O284" s="84"/>
      <c r="P284" s="95"/>
      <c r="Q284" s="84"/>
      <c r="R284" s="84"/>
      <c r="S284" s="76" t="s">
        <v>130</v>
      </c>
      <c r="T284" s="49"/>
    </row>
    <row r="285" spans="1:20" ht="15.75" customHeight="1">
      <c r="A285" s="91"/>
      <c r="B285" s="84"/>
      <c r="C285" s="84"/>
      <c r="D285" s="92"/>
      <c r="E285" s="84"/>
      <c r="F285" s="84"/>
      <c r="G285" s="150"/>
      <c r="H285" s="123"/>
      <c r="I285" s="95"/>
      <c r="J285" s="84"/>
      <c r="K285" s="84"/>
      <c r="L285" s="84"/>
      <c r="M285" s="84"/>
      <c r="N285" s="84"/>
      <c r="O285" s="84"/>
      <c r="P285" s="95"/>
      <c r="Q285" s="84"/>
      <c r="R285" s="84"/>
      <c r="S285" s="76" t="s">
        <v>130</v>
      </c>
      <c r="T285" s="49"/>
    </row>
    <row r="286" spans="1:20" ht="15.75" customHeight="1">
      <c r="A286" s="91"/>
      <c r="B286" s="84"/>
      <c r="C286" s="84"/>
      <c r="D286" s="92"/>
      <c r="E286" s="84"/>
      <c r="F286" s="84"/>
      <c r="G286" s="150"/>
      <c r="H286" s="123"/>
      <c r="I286" s="95"/>
      <c r="J286" s="84"/>
      <c r="K286" s="84"/>
      <c r="L286" s="84"/>
      <c r="M286" s="84"/>
      <c r="N286" s="84"/>
      <c r="O286" s="84"/>
      <c r="P286" s="95"/>
      <c r="Q286" s="84"/>
      <c r="R286" s="84"/>
      <c r="S286" s="76" t="s">
        <v>130</v>
      </c>
      <c r="T286" s="49"/>
    </row>
    <row r="287" spans="1:20" ht="15.75" customHeight="1">
      <c r="A287" s="91"/>
      <c r="B287" s="84"/>
      <c r="C287" s="84"/>
      <c r="D287" s="92"/>
      <c r="E287" s="84"/>
      <c r="F287" s="84"/>
      <c r="G287" s="150"/>
      <c r="H287" s="123"/>
      <c r="I287" s="95"/>
      <c r="J287" s="84"/>
      <c r="K287" s="84"/>
      <c r="L287" s="84"/>
      <c r="M287" s="84"/>
      <c r="N287" s="84"/>
      <c r="O287" s="84"/>
      <c r="P287" s="95"/>
      <c r="Q287" s="84"/>
      <c r="R287" s="84"/>
      <c r="S287" s="76" t="s">
        <v>130</v>
      </c>
      <c r="T287" s="49"/>
    </row>
    <row r="288" spans="1:20" ht="15.75" customHeight="1">
      <c r="A288" s="91"/>
      <c r="B288" s="84"/>
      <c r="C288" s="84"/>
      <c r="D288" s="92"/>
      <c r="E288" s="84"/>
      <c r="F288" s="84"/>
      <c r="G288" s="150"/>
      <c r="H288" s="123"/>
      <c r="I288" s="95"/>
      <c r="J288" s="84"/>
      <c r="K288" s="84"/>
      <c r="L288" s="84"/>
      <c r="M288" s="84"/>
      <c r="N288" s="84"/>
      <c r="O288" s="84"/>
      <c r="P288" s="95"/>
      <c r="Q288" s="84"/>
      <c r="R288" s="84"/>
      <c r="S288" s="76" t="s">
        <v>130</v>
      </c>
      <c r="T288" s="49"/>
    </row>
    <row r="289" spans="1:20" ht="15.75" customHeight="1">
      <c r="A289" s="91"/>
      <c r="B289" s="84"/>
      <c r="C289" s="84"/>
      <c r="D289" s="92"/>
      <c r="E289" s="84"/>
      <c r="F289" s="84"/>
      <c r="G289" s="150"/>
      <c r="H289" s="123"/>
      <c r="I289" s="95"/>
      <c r="J289" s="84"/>
      <c r="K289" s="84"/>
      <c r="L289" s="84"/>
      <c r="M289" s="84"/>
      <c r="N289" s="84"/>
      <c r="O289" s="84"/>
      <c r="P289" s="95"/>
      <c r="Q289" s="84"/>
      <c r="R289" s="84"/>
      <c r="S289" s="76" t="s">
        <v>130</v>
      </c>
      <c r="T289" s="49"/>
    </row>
    <row r="290" spans="1:20" ht="15.75" customHeight="1">
      <c r="A290" s="91"/>
      <c r="B290" s="84"/>
      <c r="C290" s="84"/>
      <c r="D290" s="92"/>
      <c r="E290" s="84"/>
      <c r="F290" s="84"/>
      <c r="G290" s="150"/>
      <c r="H290" s="123"/>
      <c r="I290" s="95"/>
      <c r="J290" s="84"/>
      <c r="K290" s="84"/>
      <c r="L290" s="84"/>
      <c r="M290" s="84"/>
      <c r="N290" s="84"/>
      <c r="O290" s="84"/>
      <c r="P290" s="95"/>
      <c r="Q290" s="84"/>
      <c r="R290" s="84"/>
      <c r="S290" s="76" t="s">
        <v>130</v>
      </c>
      <c r="T290" s="49"/>
    </row>
    <row r="291" spans="1:20" ht="15.75" customHeight="1">
      <c r="A291" s="91"/>
      <c r="B291" s="84"/>
      <c r="C291" s="84"/>
      <c r="D291" s="92"/>
      <c r="E291" s="84"/>
      <c r="F291" s="84"/>
      <c r="G291" s="150"/>
      <c r="H291" s="123"/>
      <c r="I291" s="95"/>
      <c r="J291" s="84"/>
      <c r="K291" s="84"/>
      <c r="L291" s="84"/>
      <c r="M291" s="84"/>
      <c r="N291" s="84"/>
      <c r="O291" s="84"/>
      <c r="P291" s="95"/>
      <c r="Q291" s="84"/>
      <c r="R291" s="84"/>
      <c r="S291" s="76" t="s">
        <v>130</v>
      </c>
      <c r="T291" s="49"/>
    </row>
    <row r="292" spans="1:20" ht="15.75" customHeight="1">
      <c r="A292" s="91"/>
      <c r="B292" s="84"/>
      <c r="C292" s="84"/>
      <c r="D292" s="92"/>
      <c r="E292" s="84"/>
      <c r="F292" s="84"/>
      <c r="G292" s="150"/>
      <c r="H292" s="123"/>
      <c r="I292" s="95"/>
      <c r="J292" s="84"/>
      <c r="K292" s="84"/>
      <c r="L292" s="84"/>
      <c r="M292" s="84"/>
      <c r="N292" s="84"/>
      <c r="O292" s="84"/>
      <c r="P292" s="95"/>
      <c r="Q292" s="84"/>
      <c r="R292" s="84"/>
      <c r="S292" s="76" t="s">
        <v>130</v>
      </c>
      <c r="T292" s="49"/>
    </row>
    <row r="293" spans="1:20" ht="15.75" customHeight="1">
      <c r="A293" s="91"/>
      <c r="B293" s="84"/>
      <c r="C293" s="84"/>
      <c r="D293" s="92"/>
      <c r="E293" s="84"/>
      <c r="F293" s="84"/>
      <c r="G293" s="150"/>
      <c r="H293" s="123"/>
      <c r="I293" s="95"/>
      <c r="J293" s="84"/>
      <c r="K293" s="84"/>
      <c r="L293" s="84"/>
      <c r="M293" s="84"/>
      <c r="N293" s="84"/>
      <c r="O293" s="84"/>
      <c r="P293" s="95"/>
      <c r="Q293" s="84"/>
      <c r="R293" s="84"/>
      <c r="S293" s="76" t="s">
        <v>130</v>
      </c>
      <c r="T293" s="49"/>
    </row>
    <row r="294" spans="1:20" ht="15.75" customHeight="1">
      <c r="A294" s="91"/>
      <c r="B294" s="84"/>
      <c r="C294" s="84"/>
      <c r="D294" s="92"/>
      <c r="E294" s="84"/>
      <c r="F294" s="84"/>
      <c r="G294" s="150"/>
      <c r="H294" s="123"/>
      <c r="I294" s="95"/>
      <c r="J294" s="84"/>
      <c r="K294" s="84"/>
      <c r="L294" s="84"/>
      <c r="M294" s="84"/>
      <c r="N294" s="84"/>
      <c r="O294" s="84"/>
      <c r="P294" s="95"/>
      <c r="Q294" s="84"/>
      <c r="R294" s="84"/>
      <c r="S294" s="76" t="s">
        <v>130</v>
      </c>
      <c r="T294" s="49"/>
    </row>
    <row r="295" spans="1:20" ht="15.75" customHeight="1">
      <c r="A295" s="91"/>
      <c r="B295" s="84"/>
      <c r="C295" s="84"/>
      <c r="D295" s="92"/>
      <c r="E295" s="84"/>
      <c r="F295" s="84"/>
      <c r="G295" s="150"/>
      <c r="H295" s="123"/>
      <c r="I295" s="95"/>
      <c r="J295" s="84"/>
      <c r="K295" s="84"/>
      <c r="L295" s="84"/>
      <c r="M295" s="84"/>
      <c r="N295" s="84"/>
      <c r="O295" s="84"/>
      <c r="P295" s="95"/>
      <c r="Q295" s="84"/>
      <c r="R295" s="84"/>
      <c r="S295" s="76" t="s">
        <v>130</v>
      </c>
      <c r="T295" s="49"/>
    </row>
    <row r="296" spans="1:20" ht="15.75" customHeight="1">
      <c r="A296" s="91"/>
      <c r="B296" s="84"/>
      <c r="C296" s="84"/>
      <c r="D296" s="92"/>
      <c r="E296" s="84"/>
      <c r="F296" s="84"/>
      <c r="G296" s="150"/>
      <c r="H296" s="123"/>
      <c r="I296" s="95"/>
      <c r="J296" s="84"/>
      <c r="K296" s="84"/>
      <c r="L296" s="84"/>
      <c r="M296" s="84"/>
      <c r="N296" s="84"/>
      <c r="O296" s="84"/>
      <c r="P296" s="95"/>
      <c r="Q296" s="84"/>
      <c r="R296" s="84"/>
      <c r="S296" s="76" t="s">
        <v>130</v>
      </c>
      <c r="T296" s="49"/>
    </row>
    <row r="297" spans="1:20" ht="15.75" customHeight="1">
      <c r="A297" s="91"/>
      <c r="B297" s="84"/>
      <c r="C297" s="84"/>
      <c r="D297" s="92"/>
      <c r="E297" s="84"/>
      <c r="F297" s="84"/>
      <c r="G297" s="150"/>
      <c r="H297" s="123"/>
      <c r="I297" s="95"/>
      <c r="J297" s="84"/>
      <c r="K297" s="84"/>
      <c r="L297" s="84"/>
      <c r="M297" s="84"/>
      <c r="N297" s="84"/>
      <c r="O297" s="84"/>
      <c r="P297" s="95"/>
      <c r="Q297" s="84"/>
      <c r="R297" s="84"/>
      <c r="S297" s="76" t="s">
        <v>130</v>
      </c>
      <c r="T297" s="49"/>
    </row>
    <row r="298" spans="1:20" ht="15.75" customHeight="1">
      <c r="A298" s="91"/>
      <c r="B298" s="84"/>
      <c r="C298" s="84"/>
      <c r="D298" s="92"/>
      <c r="E298" s="84"/>
      <c r="F298" s="84"/>
      <c r="G298" s="150"/>
      <c r="H298" s="123"/>
      <c r="I298" s="95"/>
      <c r="J298" s="84"/>
      <c r="K298" s="84"/>
      <c r="L298" s="84"/>
      <c r="M298" s="84"/>
      <c r="N298" s="84"/>
      <c r="O298" s="84"/>
      <c r="P298" s="95"/>
      <c r="Q298" s="84"/>
      <c r="R298" s="84"/>
      <c r="S298" s="76" t="s">
        <v>130</v>
      </c>
      <c r="T298" s="49"/>
    </row>
    <row r="299" spans="1:20" ht="15.75" customHeight="1">
      <c r="A299" s="91"/>
      <c r="B299" s="84"/>
      <c r="C299" s="84"/>
      <c r="D299" s="92"/>
      <c r="E299" s="84"/>
      <c r="F299" s="84"/>
      <c r="G299" s="150"/>
      <c r="H299" s="123"/>
      <c r="I299" s="95"/>
      <c r="J299" s="84"/>
      <c r="K299" s="84"/>
      <c r="L299" s="84"/>
      <c r="M299" s="84"/>
      <c r="N299" s="84"/>
      <c r="O299" s="84"/>
      <c r="P299" s="95"/>
      <c r="Q299" s="84"/>
      <c r="R299" s="84"/>
      <c r="S299" s="76" t="s">
        <v>130</v>
      </c>
      <c r="T299" s="49"/>
    </row>
    <row r="300" spans="1:20" ht="15.75" customHeight="1">
      <c r="A300" s="91"/>
      <c r="B300" s="84"/>
      <c r="C300" s="84"/>
      <c r="D300" s="92"/>
      <c r="E300" s="84"/>
      <c r="F300" s="84"/>
      <c r="G300" s="150"/>
      <c r="H300" s="123"/>
      <c r="I300" s="95"/>
      <c r="J300" s="84"/>
      <c r="K300" s="84"/>
      <c r="L300" s="84"/>
      <c r="M300" s="84"/>
      <c r="N300" s="84"/>
      <c r="O300" s="84"/>
      <c r="P300" s="95"/>
      <c r="Q300" s="84"/>
      <c r="R300" s="84"/>
      <c r="S300" s="76" t="s">
        <v>130</v>
      </c>
      <c r="T300" s="49"/>
    </row>
    <row r="301" spans="1:20" ht="15.75" customHeight="1">
      <c r="A301" s="91"/>
      <c r="B301" s="84"/>
      <c r="C301" s="84"/>
      <c r="D301" s="92"/>
      <c r="E301" s="84"/>
      <c r="F301" s="84"/>
      <c r="G301" s="150"/>
      <c r="H301" s="123"/>
      <c r="I301" s="95"/>
      <c r="J301" s="84"/>
      <c r="K301" s="84"/>
      <c r="L301" s="84"/>
      <c r="M301" s="84"/>
      <c r="N301" s="84"/>
      <c r="O301" s="84"/>
      <c r="P301" s="95"/>
      <c r="Q301" s="84"/>
      <c r="R301" s="84"/>
      <c r="S301" s="76" t="s">
        <v>130</v>
      </c>
      <c r="T301" s="49"/>
    </row>
    <row r="302" spans="1:20" ht="15.75" customHeight="1">
      <c r="A302" s="91"/>
      <c r="B302" s="84"/>
      <c r="C302" s="84"/>
      <c r="D302" s="92"/>
      <c r="E302" s="84"/>
      <c r="F302" s="84"/>
      <c r="G302" s="150"/>
      <c r="H302" s="123"/>
      <c r="I302" s="95"/>
      <c r="J302" s="84"/>
      <c r="K302" s="84"/>
      <c r="L302" s="84"/>
      <c r="M302" s="84"/>
      <c r="N302" s="84"/>
      <c r="O302" s="84"/>
      <c r="P302" s="95"/>
      <c r="Q302" s="84"/>
      <c r="R302" s="84"/>
      <c r="S302" s="76" t="s">
        <v>130</v>
      </c>
      <c r="T302" s="49"/>
    </row>
    <row r="303" spans="1:20" ht="15.75" customHeight="1">
      <c r="A303" s="91"/>
      <c r="B303" s="84"/>
      <c r="C303" s="84"/>
      <c r="D303" s="92"/>
      <c r="E303" s="84"/>
      <c r="F303" s="84"/>
      <c r="G303" s="150"/>
      <c r="H303" s="123"/>
      <c r="I303" s="95"/>
      <c r="J303" s="84"/>
      <c r="K303" s="84"/>
      <c r="L303" s="84"/>
      <c r="M303" s="84"/>
      <c r="N303" s="84"/>
      <c r="O303" s="84"/>
      <c r="P303" s="95"/>
      <c r="Q303" s="84"/>
      <c r="R303" s="84"/>
      <c r="S303" s="76" t="s">
        <v>130</v>
      </c>
      <c r="T303" s="49"/>
    </row>
    <row r="304" spans="1:20" ht="15.75" customHeight="1">
      <c r="A304" s="91"/>
      <c r="B304" s="84"/>
      <c r="C304" s="84"/>
      <c r="D304" s="92"/>
      <c r="E304" s="84"/>
      <c r="F304" s="84"/>
      <c r="G304" s="150"/>
      <c r="H304" s="123"/>
      <c r="I304" s="95"/>
      <c r="J304" s="84"/>
      <c r="K304" s="84"/>
      <c r="L304" s="84"/>
      <c r="M304" s="84"/>
      <c r="N304" s="84"/>
      <c r="O304" s="84"/>
      <c r="P304" s="95"/>
      <c r="Q304" s="84"/>
      <c r="R304" s="84"/>
      <c r="S304" s="76" t="s">
        <v>130</v>
      </c>
      <c r="T304" s="49"/>
    </row>
    <row r="305" spans="1:20" ht="15.75" customHeight="1">
      <c r="A305" s="91"/>
      <c r="B305" s="84"/>
      <c r="C305" s="84"/>
      <c r="D305" s="92"/>
      <c r="E305" s="84"/>
      <c r="F305" s="84"/>
      <c r="G305" s="150"/>
      <c r="H305" s="123"/>
      <c r="I305" s="95"/>
      <c r="J305" s="84"/>
      <c r="K305" s="84"/>
      <c r="L305" s="84"/>
      <c r="M305" s="84"/>
      <c r="N305" s="84"/>
      <c r="O305" s="84"/>
      <c r="P305" s="95"/>
      <c r="Q305" s="84"/>
      <c r="R305" s="84"/>
      <c r="S305" s="76" t="s">
        <v>130</v>
      </c>
      <c r="T305" s="49"/>
    </row>
    <row r="306" spans="1:20" ht="15.75" customHeight="1">
      <c r="A306" s="91"/>
      <c r="B306" s="84"/>
      <c r="C306" s="84"/>
      <c r="D306" s="92"/>
      <c r="E306" s="84"/>
      <c r="F306" s="84"/>
      <c r="G306" s="150"/>
      <c r="H306" s="123"/>
      <c r="I306" s="95"/>
      <c r="J306" s="84"/>
      <c r="K306" s="84"/>
      <c r="L306" s="84"/>
      <c r="M306" s="84"/>
      <c r="N306" s="84"/>
      <c r="O306" s="84"/>
      <c r="P306" s="95"/>
      <c r="Q306" s="84"/>
      <c r="R306" s="84"/>
      <c r="S306" s="76" t="s">
        <v>130</v>
      </c>
      <c r="T306" s="49"/>
    </row>
    <row r="307" spans="1:20" ht="15.75" customHeight="1">
      <c r="A307" s="91"/>
      <c r="B307" s="84"/>
      <c r="C307" s="84"/>
      <c r="D307" s="92"/>
      <c r="E307" s="84"/>
      <c r="F307" s="84"/>
      <c r="G307" s="150"/>
      <c r="H307" s="123"/>
      <c r="I307" s="95"/>
      <c r="J307" s="84"/>
      <c r="K307" s="84"/>
      <c r="L307" s="84"/>
      <c r="M307" s="84"/>
      <c r="N307" s="84"/>
      <c r="O307" s="84"/>
      <c r="P307" s="95"/>
      <c r="Q307" s="84"/>
      <c r="R307" s="84"/>
      <c r="S307" s="76" t="s">
        <v>130</v>
      </c>
      <c r="T307" s="49"/>
    </row>
    <row r="308" spans="1:20" ht="15.75" customHeight="1">
      <c r="A308" s="91"/>
      <c r="B308" s="84"/>
      <c r="C308" s="84"/>
      <c r="D308" s="92"/>
      <c r="E308" s="84"/>
      <c r="F308" s="84"/>
      <c r="G308" s="150"/>
      <c r="H308" s="123"/>
      <c r="I308" s="95"/>
      <c r="J308" s="84"/>
      <c r="K308" s="84"/>
      <c r="L308" s="84"/>
      <c r="M308" s="84"/>
      <c r="N308" s="84"/>
      <c r="O308" s="84"/>
      <c r="P308" s="95"/>
      <c r="Q308" s="84"/>
      <c r="R308" s="84"/>
      <c r="S308" s="76" t="s">
        <v>130</v>
      </c>
      <c r="T308" s="49"/>
    </row>
    <row r="309" spans="1:20" ht="15.75" customHeight="1">
      <c r="A309" s="91"/>
      <c r="B309" s="84"/>
      <c r="C309" s="84"/>
      <c r="D309" s="92"/>
      <c r="E309" s="84"/>
      <c r="F309" s="84"/>
      <c r="G309" s="150"/>
      <c r="H309" s="123"/>
      <c r="I309" s="95"/>
      <c r="J309" s="84"/>
      <c r="K309" s="84"/>
      <c r="L309" s="84"/>
      <c r="M309" s="84"/>
      <c r="N309" s="84"/>
      <c r="O309" s="84"/>
      <c r="P309" s="95"/>
      <c r="Q309" s="84"/>
      <c r="R309" s="84"/>
      <c r="S309" s="76" t="s">
        <v>130</v>
      </c>
      <c r="T309" s="49"/>
    </row>
    <row r="310" spans="1:20" ht="15.75" customHeight="1">
      <c r="A310" s="91"/>
      <c r="B310" s="84"/>
      <c r="C310" s="84"/>
      <c r="D310" s="92"/>
      <c r="E310" s="84"/>
      <c r="F310" s="84"/>
      <c r="G310" s="150"/>
      <c r="H310" s="123"/>
      <c r="I310" s="95"/>
      <c r="J310" s="84"/>
      <c r="K310" s="84"/>
      <c r="L310" s="84"/>
      <c r="M310" s="84"/>
      <c r="N310" s="84"/>
      <c r="O310" s="84"/>
      <c r="P310" s="95"/>
      <c r="Q310" s="84"/>
      <c r="R310" s="84"/>
      <c r="S310" s="76" t="s">
        <v>130</v>
      </c>
      <c r="T310" s="49"/>
    </row>
    <row r="311" spans="1:20" ht="15.75" customHeight="1">
      <c r="A311" s="91"/>
      <c r="B311" s="84"/>
      <c r="C311" s="84"/>
      <c r="D311" s="92"/>
      <c r="E311" s="84"/>
      <c r="F311" s="84"/>
      <c r="G311" s="150"/>
      <c r="H311" s="123"/>
      <c r="I311" s="95"/>
      <c r="J311" s="84"/>
      <c r="K311" s="84"/>
      <c r="L311" s="84"/>
      <c r="M311" s="84"/>
      <c r="N311" s="84"/>
      <c r="O311" s="84"/>
      <c r="P311" s="95"/>
      <c r="Q311" s="84"/>
      <c r="R311" s="84"/>
      <c r="S311" s="76" t="s">
        <v>130</v>
      </c>
      <c r="T311" s="49"/>
    </row>
    <row r="312" spans="1:20" ht="15.75" customHeight="1">
      <c r="A312" s="91"/>
      <c r="B312" s="84"/>
      <c r="C312" s="84"/>
      <c r="D312" s="92"/>
      <c r="E312" s="84"/>
      <c r="F312" s="84"/>
      <c r="G312" s="150"/>
      <c r="H312" s="123"/>
      <c r="I312" s="95"/>
      <c r="J312" s="84"/>
      <c r="K312" s="84"/>
      <c r="L312" s="84"/>
      <c r="M312" s="84"/>
      <c r="N312" s="84"/>
      <c r="O312" s="84"/>
      <c r="P312" s="95"/>
      <c r="Q312" s="84"/>
      <c r="R312" s="84"/>
      <c r="S312" s="76" t="s">
        <v>130</v>
      </c>
      <c r="T312" s="49"/>
    </row>
    <row r="313" spans="1:20" ht="15.75" customHeight="1">
      <c r="A313" s="91"/>
      <c r="B313" s="84"/>
      <c r="C313" s="84"/>
      <c r="D313" s="92"/>
      <c r="E313" s="84"/>
      <c r="F313" s="84"/>
      <c r="G313" s="150"/>
      <c r="H313" s="123"/>
      <c r="I313" s="95"/>
      <c r="J313" s="84"/>
      <c r="K313" s="84"/>
      <c r="L313" s="84"/>
      <c r="M313" s="84"/>
      <c r="N313" s="84"/>
      <c r="O313" s="84"/>
      <c r="P313" s="95"/>
      <c r="Q313" s="84"/>
      <c r="R313" s="84"/>
      <c r="S313" s="76" t="s">
        <v>130</v>
      </c>
      <c r="T313" s="49"/>
    </row>
    <row r="314" spans="1:20" ht="15.75" customHeight="1">
      <c r="A314" s="91"/>
      <c r="B314" s="84"/>
      <c r="C314" s="84"/>
      <c r="D314" s="92"/>
      <c r="E314" s="84"/>
      <c r="F314" s="84"/>
      <c r="G314" s="150"/>
      <c r="H314" s="123"/>
      <c r="I314" s="95"/>
      <c r="J314" s="84"/>
      <c r="K314" s="84"/>
      <c r="L314" s="84"/>
      <c r="M314" s="84"/>
      <c r="N314" s="84"/>
      <c r="O314" s="84"/>
      <c r="P314" s="95"/>
      <c r="Q314" s="84"/>
      <c r="R314" s="84"/>
      <c r="S314" s="76" t="s">
        <v>130</v>
      </c>
      <c r="T314" s="49"/>
    </row>
    <row r="315" spans="1:20" ht="15.75" customHeight="1">
      <c r="A315" s="91"/>
      <c r="B315" s="84"/>
      <c r="C315" s="84"/>
      <c r="D315" s="92"/>
      <c r="E315" s="84"/>
      <c r="F315" s="84"/>
      <c r="G315" s="150"/>
      <c r="H315" s="123"/>
      <c r="I315" s="95"/>
      <c r="J315" s="84"/>
      <c r="K315" s="84"/>
      <c r="L315" s="84"/>
      <c r="M315" s="84"/>
      <c r="N315" s="84"/>
      <c r="O315" s="84"/>
      <c r="P315" s="95"/>
      <c r="Q315" s="84"/>
      <c r="R315" s="84"/>
      <c r="S315" s="76" t="s">
        <v>130</v>
      </c>
      <c r="T315" s="49"/>
    </row>
    <row r="316" spans="1:20" ht="15.75" customHeight="1">
      <c r="A316" s="91"/>
      <c r="B316" s="84"/>
      <c r="C316" s="84"/>
      <c r="D316" s="92"/>
      <c r="E316" s="84"/>
      <c r="F316" s="84"/>
      <c r="G316" s="150"/>
      <c r="H316" s="123"/>
      <c r="I316" s="95"/>
      <c r="J316" s="84"/>
      <c r="K316" s="84"/>
      <c r="L316" s="84"/>
      <c r="M316" s="84"/>
      <c r="N316" s="84"/>
      <c r="O316" s="84"/>
      <c r="P316" s="95"/>
      <c r="Q316" s="84"/>
      <c r="R316" s="84"/>
      <c r="S316" s="76" t="s">
        <v>130</v>
      </c>
      <c r="T316" s="49"/>
    </row>
    <row r="317" spans="1:20" ht="15.75" customHeight="1">
      <c r="A317" s="91"/>
      <c r="B317" s="84"/>
      <c r="C317" s="84"/>
      <c r="D317" s="92"/>
      <c r="E317" s="84"/>
      <c r="F317" s="84"/>
      <c r="G317" s="150"/>
      <c r="H317" s="123"/>
      <c r="I317" s="95"/>
      <c r="J317" s="84"/>
      <c r="K317" s="84"/>
      <c r="L317" s="84"/>
      <c r="M317" s="84"/>
      <c r="N317" s="84"/>
      <c r="O317" s="84"/>
      <c r="P317" s="95"/>
      <c r="Q317" s="84"/>
      <c r="R317" s="84"/>
      <c r="S317" s="76" t="s">
        <v>130</v>
      </c>
      <c r="T317" s="49"/>
    </row>
    <row r="318" spans="1:20" ht="15.75" customHeight="1">
      <c r="A318" s="91"/>
      <c r="B318" s="84"/>
      <c r="C318" s="84"/>
      <c r="D318" s="92"/>
      <c r="E318" s="84"/>
      <c r="F318" s="84"/>
      <c r="G318" s="150"/>
      <c r="H318" s="123"/>
      <c r="I318" s="95"/>
      <c r="J318" s="84"/>
      <c r="K318" s="84"/>
      <c r="L318" s="84"/>
      <c r="M318" s="84"/>
      <c r="N318" s="84"/>
      <c r="O318" s="84"/>
      <c r="P318" s="95"/>
      <c r="Q318" s="84"/>
      <c r="R318" s="84"/>
      <c r="S318" s="76" t="s">
        <v>130</v>
      </c>
      <c r="T318" s="49"/>
    </row>
    <row r="319" spans="1:20" ht="15.75" customHeight="1">
      <c r="A319" s="91"/>
      <c r="B319" s="84"/>
      <c r="C319" s="84"/>
      <c r="D319" s="92"/>
      <c r="E319" s="84"/>
      <c r="F319" s="84"/>
      <c r="G319" s="150"/>
      <c r="H319" s="123"/>
      <c r="I319" s="95"/>
      <c r="J319" s="84"/>
      <c r="K319" s="84"/>
      <c r="L319" s="84"/>
      <c r="M319" s="84"/>
      <c r="N319" s="84"/>
      <c r="O319" s="84"/>
      <c r="P319" s="95"/>
      <c r="Q319" s="84"/>
      <c r="R319" s="84"/>
      <c r="S319" s="76" t="s">
        <v>130</v>
      </c>
      <c r="T319" s="49"/>
    </row>
    <row r="320" spans="1:20" ht="15.75" customHeight="1">
      <c r="A320" s="91"/>
      <c r="B320" s="84"/>
      <c r="C320" s="84"/>
      <c r="D320" s="92"/>
      <c r="E320" s="84"/>
      <c r="F320" s="84"/>
      <c r="G320" s="150"/>
      <c r="H320" s="123"/>
      <c r="I320" s="95"/>
      <c r="J320" s="84"/>
      <c r="K320" s="84"/>
      <c r="L320" s="84"/>
      <c r="M320" s="84"/>
      <c r="N320" s="84"/>
      <c r="O320" s="84"/>
      <c r="P320" s="95"/>
      <c r="Q320" s="84"/>
      <c r="R320" s="84"/>
      <c r="S320" s="76" t="s">
        <v>130</v>
      </c>
      <c r="T320" s="49"/>
    </row>
    <row r="321" spans="1:20" ht="15.75" customHeight="1">
      <c r="A321" s="91"/>
      <c r="B321" s="84"/>
      <c r="C321" s="84"/>
      <c r="D321" s="92"/>
      <c r="E321" s="84"/>
      <c r="F321" s="84"/>
      <c r="G321" s="150"/>
      <c r="H321" s="123"/>
      <c r="I321" s="95"/>
      <c r="J321" s="84"/>
      <c r="K321" s="84"/>
      <c r="L321" s="84"/>
      <c r="M321" s="84"/>
      <c r="N321" s="84"/>
      <c r="O321" s="84"/>
      <c r="P321" s="95"/>
      <c r="Q321" s="84"/>
      <c r="R321" s="84"/>
      <c r="S321" s="76" t="s">
        <v>130</v>
      </c>
      <c r="T321" s="49"/>
    </row>
    <row r="322" spans="1:20" ht="15.75" customHeight="1">
      <c r="A322" s="91"/>
      <c r="B322" s="84"/>
      <c r="C322" s="84"/>
      <c r="D322" s="92"/>
      <c r="E322" s="84"/>
      <c r="F322" s="84"/>
      <c r="G322" s="150"/>
      <c r="H322" s="123"/>
      <c r="I322" s="95"/>
      <c r="J322" s="84"/>
      <c r="K322" s="84"/>
      <c r="L322" s="84"/>
      <c r="M322" s="84"/>
      <c r="N322" s="84"/>
      <c r="O322" s="84"/>
      <c r="P322" s="95"/>
      <c r="Q322" s="84"/>
      <c r="R322" s="84"/>
      <c r="S322" s="76" t="s">
        <v>130</v>
      </c>
      <c r="T322" s="49"/>
    </row>
    <row r="323" spans="1:20" ht="15.75" customHeight="1">
      <c r="A323" s="91"/>
      <c r="B323" s="84"/>
      <c r="C323" s="84"/>
      <c r="D323" s="92"/>
      <c r="E323" s="84"/>
      <c r="F323" s="84"/>
      <c r="G323" s="150"/>
      <c r="H323" s="123"/>
      <c r="I323" s="95"/>
      <c r="J323" s="84"/>
      <c r="K323" s="84"/>
      <c r="L323" s="84"/>
      <c r="M323" s="84"/>
      <c r="N323" s="84"/>
      <c r="O323" s="84"/>
      <c r="P323" s="95"/>
      <c r="Q323" s="84"/>
      <c r="R323" s="84"/>
      <c r="S323" s="76" t="s">
        <v>130</v>
      </c>
      <c r="T323" s="49"/>
    </row>
    <row r="324" spans="1:20" ht="15.75" customHeight="1">
      <c r="A324" s="91"/>
      <c r="B324" s="84"/>
      <c r="C324" s="84"/>
      <c r="D324" s="92"/>
      <c r="E324" s="84"/>
      <c r="F324" s="84"/>
      <c r="G324" s="150"/>
      <c r="H324" s="123"/>
      <c r="I324" s="95"/>
      <c r="J324" s="84"/>
      <c r="K324" s="84"/>
      <c r="L324" s="84"/>
      <c r="M324" s="84"/>
      <c r="N324" s="84"/>
      <c r="O324" s="84"/>
      <c r="P324" s="95"/>
      <c r="Q324" s="84"/>
      <c r="R324" s="84"/>
      <c r="S324" s="76" t="s">
        <v>130</v>
      </c>
      <c r="T324" s="49"/>
    </row>
    <row r="325" spans="1:20" ht="15.75" customHeight="1">
      <c r="A325" s="91"/>
      <c r="B325" s="84"/>
      <c r="C325" s="84"/>
      <c r="D325" s="92"/>
      <c r="E325" s="84"/>
      <c r="F325" s="84"/>
      <c r="G325" s="150"/>
      <c r="H325" s="123"/>
      <c r="I325" s="95"/>
      <c r="J325" s="84"/>
      <c r="K325" s="84"/>
      <c r="L325" s="84"/>
      <c r="M325" s="84"/>
      <c r="N325" s="84"/>
      <c r="O325" s="84"/>
      <c r="P325" s="95"/>
      <c r="Q325" s="84"/>
      <c r="R325" s="84"/>
      <c r="S325" s="76" t="s">
        <v>130</v>
      </c>
      <c r="T325" s="49"/>
    </row>
    <row r="326" spans="1:20" ht="15.75" customHeight="1">
      <c r="A326" s="91"/>
      <c r="B326" s="84"/>
      <c r="C326" s="84"/>
      <c r="D326" s="92"/>
      <c r="E326" s="84"/>
      <c r="F326" s="84"/>
      <c r="G326" s="150"/>
      <c r="H326" s="123"/>
      <c r="I326" s="95"/>
      <c r="J326" s="84"/>
      <c r="K326" s="84"/>
      <c r="L326" s="84"/>
      <c r="M326" s="84"/>
      <c r="N326" s="84"/>
      <c r="O326" s="84"/>
      <c r="P326" s="95"/>
      <c r="Q326" s="84"/>
      <c r="R326" s="84"/>
      <c r="S326" s="76" t="s">
        <v>130</v>
      </c>
      <c r="T326" s="49"/>
    </row>
    <row r="327" spans="1:20" ht="15.75" customHeight="1">
      <c r="A327" s="91"/>
      <c r="B327" s="84"/>
      <c r="C327" s="84"/>
      <c r="D327" s="92"/>
      <c r="E327" s="84"/>
      <c r="F327" s="84"/>
      <c r="G327" s="150"/>
      <c r="H327" s="123"/>
      <c r="I327" s="95"/>
      <c r="J327" s="84"/>
      <c r="K327" s="84"/>
      <c r="L327" s="84"/>
      <c r="M327" s="84"/>
      <c r="N327" s="84"/>
      <c r="O327" s="84"/>
      <c r="P327" s="95"/>
      <c r="Q327" s="84"/>
      <c r="R327" s="84"/>
      <c r="S327" s="76" t="s">
        <v>130</v>
      </c>
      <c r="T327" s="49"/>
    </row>
    <row r="328" spans="1:20" ht="15.75" customHeight="1">
      <c r="A328" s="91"/>
      <c r="B328" s="84"/>
      <c r="C328" s="84"/>
      <c r="D328" s="92"/>
      <c r="E328" s="84"/>
      <c r="F328" s="84"/>
      <c r="G328" s="150"/>
      <c r="H328" s="123"/>
      <c r="I328" s="95"/>
      <c r="J328" s="84"/>
      <c r="K328" s="84"/>
      <c r="L328" s="84"/>
      <c r="M328" s="84"/>
      <c r="N328" s="84"/>
      <c r="O328" s="84"/>
      <c r="P328" s="95"/>
      <c r="Q328" s="84"/>
      <c r="R328" s="84"/>
      <c r="S328" s="76" t="s">
        <v>130</v>
      </c>
      <c r="T328" s="49"/>
    </row>
    <row r="329" spans="1:20" ht="15.75" customHeight="1">
      <c r="A329" s="91"/>
      <c r="B329" s="84"/>
      <c r="C329" s="84"/>
      <c r="D329" s="92"/>
      <c r="E329" s="84"/>
      <c r="F329" s="84"/>
      <c r="G329" s="150"/>
      <c r="H329" s="123"/>
      <c r="I329" s="95"/>
      <c r="J329" s="84"/>
      <c r="K329" s="84"/>
      <c r="L329" s="84"/>
      <c r="M329" s="84"/>
      <c r="N329" s="84"/>
      <c r="O329" s="84"/>
      <c r="P329" s="95"/>
      <c r="Q329" s="84"/>
      <c r="R329" s="84"/>
      <c r="S329" s="76" t="s">
        <v>130</v>
      </c>
      <c r="T329" s="49"/>
    </row>
    <row r="330" spans="1:20" ht="15.75" customHeight="1">
      <c r="A330" s="91"/>
      <c r="B330" s="84"/>
      <c r="C330" s="84"/>
      <c r="D330" s="92"/>
      <c r="E330" s="84"/>
      <c r="F330" s="84"/>
      <c r="G330" s="150"/>
      <c r="H330" s="123"/>
      <c r="I330" s="95"/>
      <c r="J330" s="84"/>
      <c r="K330" s="84"/>
      <c r="L330" s="84"/>
      <c r="M330" s="84"/>
      <c r="N330" s="84"/>
      <c r="O330" s="84"/>
      <c r="P330" s="95"/>
      <c r="Q330" s="84"/>
      <c r="R330" s="84"/>
      <c r="S330" s="76" t="s">
        <v>130</v>
      </c>
      <c r="T330" s="49"/>
    </row>
    <row r="331" spans="1:20" ht="15.75" customHeight="1">
      <c r="A331" s="91"/>
      <c r="B331" s="84"/>
      <c r="C331" s="84"/>
      <c r="D331" s="92"/>
      <c r="E331" s="84"/>
      <c r="F331" s="84"/>
      <c r="G331" s="150"/>
      <c r="H331" s="123"/>
      <c r="I331" s="95"/>
      <c r="J331" s="84"/>
      <c r="K331" s="84"/>
      <c r="L331" s="84"/>
      <c r="M331" s="84"/>
      <c r="N331" s="84"/>
      <c r="O331" s="84"/>
      <c r="P331" s="95"/>
      <c r="Q331" s="84"/>
      <c r="R331" s="84"/>
      <c r="S331" s="76" t="s">
        <v>130</v>
      </c>
      <c r="T331" s="49"/>
    </row>
    <row r="332" spans="1:20" ht="15.75" customHeight="1">
      <c r="A332" s="91"/>
      <c r="B332" s="84"/>
      <c r="C332" s="84"/>
      <c r="D332" s="92"/>
      <c r="E332" s="84"/>
      <c r="F332" s="84"/>
      <c r="G332" s="150"/>
      <c r="H332" s="123"/>
      <c r="I332" s="95"/>
      <c r="J332" s="84"/>
      <c r="K332" s="84"/>
      <c r="L332" s="84"/>
      <c r="M332" s="84"/>
      <c r="N332" s="84"/>
      <c r="O332" s="84"/>
      <c r="P332" s="95"/>
      <c r="Q332" s="84"/>
      <c r="R332" s="84"/>
      <c r="S332" s="76" t="s">
        <v>130</v>
      </c>
      <c r="T332" s="49"/>
    </row>
    <row r="333" spans="1:20" ht="15.75" customHeight="1">
      <c r="A333" s="91"/>
      <c r="B333" s="84"/>
      <c r="C333" s="84"/>
      <c r="D333" s="92"/>
      <c r="E333" s="84"/>
      <c r="F333" s="84"/>
      <c r="G333" s="150"/>
      <c r="H333" s="123"/>
      <c r="I333" s="95"/>
      <c r="J333" s="84"/>
      <c r="K333" s="84"/>
      <c r="L333" s="84"/>
      <c r="M333" s="84"/>
      <c r="N333" s="84"/>
      <c r="O333" s="84"/>
      <c r="P333" s="95"/>
      <c r="Q333" s="84"/>
      <c r="R333" s="84"/>
      <c r="S333" s="76" t="s">
        <v>130</v>
      </c>
      <c r="T333" s="49"/>
    </row>
    <row r="334" spans="1:20" ht="15.75" customHeight="1">
      <c r="A334" s="91"/>
      <c r="B334" s="84"/>
      <c r="C334" s="84"/>
      <c r="D334" s="92"/>
      <c r="E334" s="84"/>
      <c r="F334" s="84"/>
      <c r="G334" s="150"/>
      <c r="H334" s="123"/>
      <c r="I334" s="95"/>
      <c r="J334" s="84"/>
      <c r="K334" s="84"/>
      <c r="L334" s="84"/>
      <c r="M334" s="84"/>
      <c r="N334" s="84"/>
      <c r="O334" s="84"/>
      <c r="P334" s="95"/>
      <c r="Q334" s="84"/>
      <c r="R334" s="84"/>
      <c r="S334" s="76" t="s">
        <v>130</v>
      </c>
      <c r="T334" s="49"/>
    </row>
    <row r="335" spans="1:20" ht="15.75" customHeight="1">
      <c r="A335" s="91"/>
      <c r="B335" s="84"/>
      <c r="C335" s="84"/>
      <c r="D335" s="92"/>
      <c r="E335" s="84"/>
      <c r="F335" s="84"/>
      <c r="G335" s="150"/>
      <c r="H335" s="123"/>
      <c r="I335" s="95"/>
      <c r="J335" s="84"/>
      <c r="K335" s="84"/>
      <c r="L335" s="84"/>
      <c r="M335" s="84"/>
      <c r="N335" s="84"/>
      <c r="O335" s="84"/>
      <c r="P335" s="95"/>
      <c r="Q335" s="84"/>
      <c r="R335" s="84"/>
      <c r="S335" s="76" t="s">
        <v>130</v>
      </c>
      <c r="T335" s="49"/>
    </row>
    <row r="336" spans="1:20" ht="15.75" customHeight="1">
      <c r="A336" s="91"/>
      <c r="B336" s="84"/>
      <c r="C336" s="84"/>
      <c r="D336" s="92"/>
      <c r="E336" s="84"/>
      <c r="F336" s="84"/>
      <c r="G336" s="150"/>
      <c r="H336" s="123"/>
      <c r="I336" s="95"/>
      <c r="J336" s="84"/>
      <c r="K336" s="84"/>
      <c r="L336" s="84"/>
      <c r="M336" s="84"/>
      <c r="N336" s="84"/>
      <c r="O336" s="84"/>
      <c r="P336" s="95"/>
      <c r="Q336" s="84"/>
      <c r="R336" s="84"/>
      <c r="S336" s="76" t="s">
        <v>130</v>
      </c>
      <c r="T336" s="49"/>
    </row>
    <row r="337" spans="1:20" ht="15.75" customHeight="1">
      <c r="A337" s="91"/>
      <c r="B337" s="84"/>
      <c r="C337" s="84"/>
      <c r="D337" s="92"/>
      <c r="E337" s="84"/>
      <c r="F337" s="84"/>
      <c r="G337" s="150"/>
      <c r="H337" s="123"/>
      <c r="I337" s="95"/>
      <c r="J337" s="84"/>
      <c r="K337" s="84"/>
      <c r="L337" s="84"/>
      <c r="M337" s="84"/>
      <c r="N337" s="84"/>
      <c r="O337" s="84"/>
      <c r="P337" s="95"/>
      <c r="Q337" s="84"/>
      <c r="R337" s="84"/>
      <c r="S337" s="76" t="s">
        <v>130</v>
      </c>
      <c r="T337" s="49"/>
    </row>
    <row r="338" spans="1:20" ht="15.75" customHeight="1">
      <c r="A338" s="91"/>
      <c r="B338" s="84"/>
      <c r="C338" s="84"/>
      <c r="D338" s="92"/>
      <c r="E338" s="84"/>
      <c r="F338" s="84"/>
      <c r="G338" s="150"/>
      <c r="H338" s="123"/>
      <c r="I338" s="95"/>
      <c r="J338" s="84"/>
      <c r="K338" s="84"/>
      <c r="L338" s="84"/>
      <c r="M338" s="84"/>
      <c r="N338" s="84"/>
      <c r="O338" s="84"/>
      <c r="P338" s="95"/>
      <c r="Q338" s="84"/>
      <c r="R338" s="84"/>
      <c r="S338" s="76" t="s">
        <v>130</v>
      </c>
      <c r="T338" s="49"/>
    </row>
    <row r="339" spans="1:20" ht="15.75" customHeight="1">
      <c r="A339" s="91"/>
      <c r="B339" s="84"/>
      <c r="C339" s="84"/>
      <c r="D339" s="92"/>
      <c r="E339" s="84"/>
      <c r="F339" s="84"/>
      <c r="G339" s="150"/>
      <c r="H339" s="123"/>
      <c r="I339" s="95"/>
      <c r="J339" s="84"/>
      <c r="K339" s="84"/>
      <c r="L339" s="84"/>
      <c r="M339" s="84"/>
      <c r="N339" s="84"/>
      <c r="O339" s="84"/>
      <c r="P339" s="95"/>
      <c r="Q339" s="84"/>
      <c r="R339" s="84"/>
      <c r="S339" s="76" t="s">
        <v>130</v>
      </c>
      <c r="T339" s="49"/>
    </row>
    <row r="340" spans="1:20" ht="15.75" customHeight="1">
      <c r="A340" s="91"/>
      <c r="B340" s="84"/>
      <c r="C340" s="84"/>
      <c r="D340" s="92"/>
      <c r="E340" s="84"/>
      <c r="F340" s="84"/>
      <c r="G340" s="150"/>
      <c r="H340" s="123"/>
      <c r="I340" s="95"/>
      <c r="J340" s="84"/>
      <c r="K340" s="84"/>
      <c r="L340" s="84"/>
      <c r="M340" s="84"/>
      <c r="N340" s="84"/>
      <c r="O340" s="84"/>
      <c r="P340" s="95"/>
      <c r="Q340" s="84"/>
      <c r="R340" s="84"/>
      <c r="S340" s="76" t="s">
        <v>130</v>
      </c>
      <c r="T340" s="49"/>
    </row>
    <row r="341" spans="1:20" ht="15.75" customHeight="1">
      <c r="A341" s="91"/>
      <c r="B341" s="84"/>
      <c r="C341" s="84"/>
      <c r="D341" s="92"/>
      <c r="E341" s="84"/>
      <c r="F341" s="84"/>
      <c r="G341" s="150"/>
      <c r="H341" s="123"/>
      <c r="I341" s="95"/>
      <c r="J341" s="84"/>
      <c r="K341" s="84"/>
      <c r="L341" s="84"/>
      <c r="M341" s="84"/>
      <c r="N341" s="84"/>
      <c r="O341" s="84"/>
      <c r="P341" s="95"/>
      <c r="Q341" s="84"/>
      <c r="R341" s="84"/>
      <c r="S341" s="76" t="s">
        <v>130</v>
      </c>
      <c r="T341" s="49"/>
    </row>
    <row r="342" spans="1:20" ht="15.75" customHeight="1">
      <c r="A342" s="91"/>
      <c r="B342" s="84"/>
      <c r="C342" s="84"/>
      <c r="D342" s="92"/>
      <c r="E342" s="84"/>
      <c r="F342" s="84"/>
      <c r="G342" s="150"/>
      <c r="H342" s="123"/>
      <c r="I342" s="95"/>
      <c r="J342" s="84"/>
      <c r="K342" s="84"/>
      <c r="L342" s="84"/>
      <c r="M342" s="84"/>
      <c r="N342" s="84"/>
      <c r="O342" s="84"/>
      <c r="P342" s="95"/>
      <c r="Q342" s="84"/>
      <c r="R342" s="84"/>
      <c r="S342" s="76" t="s">
        <v>130</v>
      </c>
      <c r="T342" s="49"/>
    </row>
    <row r="343" spans="1:20" ht="15.75" customHeight="1">
      <c r="A343" s="91"/>
      <c r="B343" s="84"/>
      <c r="C343" s="84"/>
      <c r="D343" s="92"/>
      <c r="E343" s="84"/>
      <c r="F343" s="84"/>
      <c r="G343" s="150"/>
      <c r="H343" s="123"/>
      <c r="I343" s="95"/>
      <c r="J343" s="84"/>
      <c r="K343" s="84"/>
      <c r="L343" s="84"/>
      <c r="M343" s="84"/>
      <c r="N343" s="84"/>
      <c r="O343" s="84"/>
      <c r="P343" s="95"/>
      <c r="Q343" s="84"/>
      <c r="R343" s="84"/>
      <c r="S343" s="76" t="s">
        <v>130</v>
      </c>
      <c r="T343" s="49"/>
    </row>
    <row r="344" spans="1:20" ht="15.75" customHeight="1">
      <c r="A344" s="91"/>
      <c r="B344" s="84"/>
      <c r="C344" s="84"/>
      <c r="D344" s="92"/>
      <c r="E344" s="84"/>
      <c r="F344" s="84"/>
      <c r="G344" s="150"/>
      <c r="H344" s="123"/>
      <c r="I344" s="95"/>
      <c r="J344" s="84"/>
      <c r="K344" s="84"/>
      <c r="L344" s="84"/>
      <c r="M344" s="84"/>
      <c r="N344" s="84"/>
      <c r="O344" s="84"/>
      <c r="P344" s="95"/>
      <c r="Q344" s="84"/>
      <c r="R344" s="84"/>
      <c r="S344" s="76" t="s">
        <v>130</v>
      </c>
      <c r="T344" s="49"/>
    </row>
    <row r="345" spans="1:20" ht="15.75" customHeight="1">
      <c r="A345" s="91"/>
      <c r="B345" s="84"/>
      <c r="C345" s="84"/>
      <c r="D345" s="92"/>
      <c r="E345" s="84"/>
      <c r="F345" s="84"/>
      <c r="G345" s="150"/>
      <c r="H345" s="123"/>
      <c r="I345" s="95"/>
      <c r="J345" s="84"/>
      <c r="K345" s="84"/>
      <c r="L345" s="84"/>
      <c r="M345" s="84"/>
      <c r="N345" s="84"/>
      <c r="O345" s="84"/>
      <c r="P345" s="95"/>
      <c r="Q345" s="84"/>
      <c r="R345" s="84"/>
      <c r="S345" s="76" t="s">
        <v>130</v>
      </c>
      <c r="T345" s="49"/>
    </row>
    <row r="346" spans="1:20" ht="15.75" customHeight="1">
      <c r="A346" s="91"/>
      <c r="B346" s="84"/>
      <c r="C346" s="84"/>
      <c r="D346" s="92"/>
      <c r="E346" s="84"/>
      <c r="F346" s="84"/>
      <c r="G346" s="150"/>
      <c r="H346" s="123"/>
      <c r="I346" s="95"/>
      <c r="J346" s="84"/>
      <c r="K346" s="84"/>
      <c r="L346" s="84"/>
      <c r="M346" s="84"/>
      <c r="N346" s="84"/>
      <c r="O346" s="84"/>
      <c r="P346" s="95"/>
      <c r="Q346" s="84"/>
      <c r="R346" s="84"/>
      <c r="S346" s="76" t="s">
        <v>130</v>
      </c>
      <c r="T346" s="49"/>
    </row>
    <row r="347" spans="1:20" ht="15.75" customHeight="1">
      <c r="A347" s="91"/>
      <c r="B347" s="84"/>
      <c r="C347" s="84"/>
      <c r="D347" s="92"/>
      <c r="E347" s="84"/>
      <c r="F347" s="84"/>
      <c r="G347" s="150"/>
      <c r="H347" s="123"/>
      <c r="I347" s="95"/>
      <c r="J347" s="84"/>
      <c r="K347" s="84"/>
      <c r="L347" s="84"/>
      <c r="M347" s="84"/>
      <c r="N347" s="84"/>
      <c r="O347" s="84"/>
      <c r="P347" s="95"/>
      <c r="Q347" s="84"/>
      <c r="R347" s="84"/>
      <c r="S347" s="76" t="s">
        <v>130</v>
      </c>
      <c r="T347" s="49"/>
    </row>
    <row r="348" spans="1:20" ht="15.75" customHeight="1">
      <c r="A348" s="91"/>
      <c r="B348" s="84"/>
      <c r="C348" s="84"/>
      <c r="D348" s="92"/>
      <c r="E348" s="84"/>
      <c r="F348" s="84"/>
      <c r="G348" s="150"/>
      <c r="H348" s="123"/>
      <c r="I348" s="95"/>
      <c r="J348" s="84"/>
      <c r="K348" s="84"/>
      <c r="L348" s="84"/>
      <c r="M348" s="84"/>
      <c r="N348" s="84"/>
      <c r="O348" s="84"/>
      <c r="P348" s="95"/>
      <c r="Q348" s="84"/>
      <c r="R348" s="84"/>
      <c r="S348" s="76" t="s">
        <v>130</v>
      </c>
      <c r="T348" s="49"/>
    </row>
    <row r="349" spans="1:20" ht="15.75" customHeight="1">
      <c r="A349" s="91"/>
      <c r="B349" s="84"/>
      <c r="C349" s="84"/>
      <c r="D349" s="92"/>
      <c r="E349" s="84"/>
      <c r="F349" s="84"/>
      <c r="G349" s="150"/>
      <c r="H349" s="123"/>
      <c r="I349" s="95"/>
      <c r="J349" s="84"/>
      <c r="K349" s="84"/>
      <c r="L349" s="84"/>
      <c r="M349" s="84"/>
      <c r="N349" s="84"/>
      <c r="O349" s="84"/>
      <c r="P349" s="95"/>
      <c r="Q349" s="84"/>
      <c r="R349" s="84"/>
      <c r="S349" s="76" t="s">
        <v>130</v>
      </c>
      <c r="T349" s="49"/>
    </row>
    <row r="350" spans="1:20" ht="15.75" customHeight="1">
      <c r="A350" s="91"/>
      <c r="B350" s="84"/>
      <c r="C350" s="84"/>
      <c r="D350" s="92"/>
      <c r="E350" s="84"/>
      <c r="F350" s="84"/>
      <c r="G350" s="150"/>
      <c r="H350" s="123"/>
      <c r="I350" s="95"/>
      <c r="J350" s="84"/>
      <c r="K350" s="84"/>
      <c r="L350" s="84"/>
      <c r="M350" s="84"/>
      <c r="N350" s="84"/>
      <c r="O350" s="84"/>
      <c r="P350" s="95"/>
      <c r="Q350" s="84"/>
      <c r="R350" s="84"/>
      <c r="S350" s="76" t="s">
        <v>130</v>
      </c>
      <c r="T350" s="49"/>
    </row>
    <row r="351" spans="1:20" ht="15.75" customHeight="1">
      <c r="A351" s="91"/>
      <c r="B351" s="84"/>
      <c r="C351" s="84"/>
      <c r="D351" s="92"/>
      <c r="E351" s="84"/>
      <c r="F351" s="84"/>
      <c r="G351" s="150"/>
      <c r="H351" s="123"/>
      <c r="I351" s="95"/>
      <c r="J351" s="84"/>
      <c r="K351" s="84"/>
      <c r="L351" s="84"/>
      <c r="M351" s="84"/>
      <c r="N351" s="84"/>
      <c r="O351" s="84"/>
      <c r="P351" s="95"/>
      <c r="Q351" s="84"/>
      <c r="R351" s="84"/>
      <c r="S351" s="76" t="s">
        <v>130</v>
      </c>
      <c r="T351" s="49"/>
    </row>
    <row r="352" spans="1:20" ht="15.75" customHeight="1">
      <c r="A352" s="91"/>
      <c r="B352" s="84"/>
      <c r="C352" s="84"/>
      <c r="D352" s="92"/>
      <c r="E352" s="84"/>
      <c r="F352" s="84"/>
      <c r="G352" s="150"/>
      <c r="H352" s="123"/>
      <c r="I352" s="95"/>
      <c r="J352" s="84"/>
      <c r="K352" s="84"/>
      <c r="L352" s="84"/>
      <c r="M352" s="84"/>
      <c r="N352" s="84"/>
      <c r="O352" s="84"/>
      <c r="P352" s="95"/>
      <c r="Q352" s="84"/>
      <c r="R352" s="84"/>
      <c r="S352" s="76" t="s">
        <v>130</v>
      </c>
      <c r="T352" s="49"/>
    </row>
    <row r="353" spans="1:20" ht="15.75" customHeight="1">
      <c r="A353" s="91"/>
      <c r="B353" s="84"/>
      <c r="C353" s="84"/>
      <c r="D353" s="92"/>
      <c r="E353" s="84"/>
      <c r="F353" s="84"/>
      <c r="G353" s="150"/>
      <c r="H353" s="123"/>
      <c r="I353" s="95"/>
      <c r="J353" s="84"/>
      <c r="K353" s="84"/>
      <c r="L353" s="84"/>
      <c r="M353" s="84"/>
      <c r="N353" s="84"/>
      <c r="O353" s="84"/>
      <c r="P353" s="95"/>
      <c r="Q353" s="84"/>
      <c r="R353" s="84"/>
      <c r="S353" s="76" t="s">
        <v>130</v>
      </c>
      <c r="T353" s="49"/>
    </row>
    <row r="354" spans="1:20" ht="15.75" customHeight="1">
      <c r="A354" s="91"/>
      <c r="B354" s="84"/>
      <c r="C354" s="84"/>
      <c r="D354" s="92"/>
      <c r="E354" s="84"/>
      <c r="F354" s="84"/>
      <c r="G354" s="150"/>
      <c r="H354" s="123"/>
      <c r="I354" s="95"/>
      <c r="J354" s="84"/>
      <c r="K354" s="84"/>
      <c r="L354" s="84"/>
      <c r="M354" s="84"/>
      <c r="N354" s="84"/>
      <c r="O354" s="84"/>
      <c r="P354" s="95"/>
      <c r="Q354" s="84"/>
      <c r="R354" s="84"/>
      <c r="S354" s="76" t="s">
        <v>130</v>
      </c>
      <c r="T354" s="49"/>
    </row>
    <row r="355" spans="1:20" ht="15.75" customHeight="1">
      <c r="A355" s="91"/>
      <c r="B355" s="84"/>
      <c r="C355" s="84"/>
      <c r="D355" s="92"/>
      <c r="E355" s="84"/>
      <c r="F355" s="84"/>
      <c r="G355" s="150"/>
      <c r="H355" s="123"/>
      <c r="I355" s="95"/>
      <c r="J355" s="84"/>
      <c r="K355" s="84"/>
      <c r="L355" s="84"/>
      <c r="M355" s="84"/>
      <c r="N355" s="84"/>
      <c r="O355" s="84"/>
      <c r="P355" s="95"/>
      <c r="Q355" s="84"/>
      <c r="R355" s="84"/>
      <c r="S355" s="76" t="s">
        <v>130</v>
      </c>
      <c r="T355" s="49"/>
    </row>
    <row r="356" spans="1:20" ht="15.75" customHeight="1">
      <c r="A356" s="91"/>
      <c r="B356" s="84"/>
      <c r="C356" s="84"/>
      <c r="D356" s="92"/>
      <c r="E356" s="84"/>
      <c r="F356" s="84"/>
      <c r="G356" s="150"/>
      <c r="H356" s="123"/>
      <c r="I356" s="95"/>
      <c r="J356" s="84"/>
      <c r="K356" s="84"/>
      <c r="L356" s="84"/>
      <c r="M356" s="84"/>
      <c r="N356" s="84"/>
      <c r="O356" s="84"/>
      <c r="P356" s="95"/>
      <c r="Q356" s="84"/>
      <c r="R356" s="84"/>
      <c r="S356" s="76" t="s">
        <v>130</v>
      </c>
      <c r="T356" s="49"/>
    </row>
    <row r="357" spans="1:20" ht="15.75" customHeight="1">
      <c r="A357" s="91"/>
      <c r="B357" s="84"/>
      <c r="C357" s="84"/>
      <c r="D357" s="92"/>
      <c r="E357" s="84"/>
      <c r="F357" s="84"/>
      <c r="G357" s="150"/>
      <c r="H357" s="123"/>
      <c r="I357" s="95"/>
      <c r="J357" s="84"/>
      <c r="K357" s="84"/>
      <c r="L357" s="84"/>
      <c r="M357" s="84"/>
      <c r="N357" s="84"/>
      <c r="O357" s="84"/>
      <c r="P357" s="95"/>
      <c r="Q357" s="84"/>
      <c r="R357" s="84"/>
      <c r="S357" s="76" t="s">
        <v>130</v>
      </c>
      <c r="T357" s="49"/>
    </row>
    <row r="358" spans="1:20" ht="15.75" customHeight="1">
      <c r="A358" s="91"/>
      <c r="B358" s="84"/>
      <c r="C358" s="84"/>
      <c r="D358" s="92"/>
      <c r="E358" s="84"/>
      <c r="F358" s="84"/>
      <c r="G358" s="150"/>
      <c r="H358" s="123"/>
      <c r="I358" s="95"/>
      <c r="J358" s="84"/>
      <c r="K358" s="84"/>
      <c r="L358" s="84"/>
      <c r="M358" s="84"/>
      <c r="N358" s="84"/>
      <c r="O358" s="84"/>
      <c r="P358" s="95"/>
      <c r="Q358" s="84"/>
      <c r="R358" s="84"/>
      <c r="S358" s="76" t="s">
        <v>130</v>
      </c>
      <c r="T358" s="49"/>
    </row>
    <row r="359" spans="1:20" ht="15.75" customHeight="1">
      <c r="A359" s="91"/>
      <c r="B359" s="84"/>
      <c r="C359" s="84"/>
      <c r="D359" s="92"/>
      <c r="E359" s="84"/>
      <c r="F359" s="84"/>
      <c r="G359" s="150"/>
      <c r="H359" s="123"/>
      <c r="I359" s="95"/>
      <c r="J359" s="84"/>
      <c r="K359" s="84"/>
      <c r="L359" s="84"/>
      <c r="M359" s="84"/>
      <c r="N359" s="84"/>
      <c r="O359" s="84"/>
      <c r="P359" s="95"/>
      <c r="Q359" s="84"/>
      <c r="R359" s="84"/>
      <c r="S359" s="76" t="s">
        <v>130</v>
      </c>
      <c r="T359" s="49"/>
    </row>
    <row r="360" spans="1:20" ht="15.75" customHeight="1">
      <c r="A360" s="91"/>
      <c r="B360" s="84"/>
      <c r="C360" s="84"/>
      <c r="D360" s="92"/>
      <c r="E360" s="84"/>
      <c r="F360" s="84"/>
      <c r="G360" s="150"/>
      <c r="H360" s="123"/>
      <c r="I360" s="95"/>
      <c r="J360" s="84"/>
      <c r="K360" s="84"/>
      <c r="L360" s="84"/>
      <c r="M360" s="84"/>
      <c r="N360" s="84"/>
      <c r="O360" s="84"/>
      <c r="P360" s="95"/>
      <c r="Q360" s="84"/>
      <c r="R360" s="84"/>
      <c r="S360" s="76" t="s">
        <v>130</v>
      </c>
      <c r="T360" s="49"/>
    </row>
    <row r="361" spans="1:20" ht="15.75" customHeight="1">
      <c r="A361" s="91"/>
      <c r="B361" s="84"/>
      <c r="C361" s="84"/>
      <c r="D361" s="92"/>
      <c r="E361" s="84"/>
      <c r="F361" s="84"/>
      <c r="G361" s="150"/>
      <c r="H361" s="123"/>
      <c r="I361" s="95"/>
      <c r="J361" s="84"/>
      <c r="K361" s="84"/>
      <c r="L361" s="84"/>
      <c r="M361" s="84"/>
      <c r="N361" s="84"/>
      <c r="O361" s="84"/>
      <c r="P361" s="95"/>
      <c r="Q361" s="84"/>
      <c r="R361" s="84"/>
      <c r="S361" s="76" t="s">
        <v>130</v>
      </c>
      <c r="T361" s="49"/>
    </row>
    <row r="362" spans="1:20" ht="15.75" customHeight="1">
      <c r="A362" s="91"/>
      <c r="B362" s="84"/>
      <c r="C362" s="84"/>
      <c r="D362" s="92"/>
      <c r="E362" s="84"/>
      <c r="F362" s="84"/>
      <c r="G362" s="150"/>
      <c r="H362" s="123"/>
      <c r="I362" s="95"/>
      <c r="J362" s="84"/>
      <c r="K362" s="84"/>
      <c r="L362" s="84"/>
      <c r="M362" s="84"/>
      <c r="N362" s="84"/>
      <c r="O362" s="84"/>
      <c r="P362" s="95"/>
      <c r="Q362" s="84"/>
      <c r="R362" s="84"/>
      <c r="S362" s="76" t="s">
        <v>130</v>
      </c>
      <c r="T362" s="49"/>
    </row>
    <row r="363" spans="1:20" ht="15.75" customHeight="1">
      <c r="A363" s="91"/>
      <c r="B363" s="84"/>
      <c r="C363" s="84"/>
      <c r="D363" s="92"/>
      <c r="E363" s="84"/>
      <c r="F363" s="84"/>
      <c r="G363" s="150"/>
      <c r="H363" s="123"/>
      <c r="I363" s="95"/>
      <c r="J363" s="84"/>
      <c r="K363" s="84"/>
      <c r="L363" s="84"/>
      <c r="M363" s="84"/>
      <c r="N363" s="84"/>
      <c r="O363" s="84"/>
      <c r="P363" s="95"/>
      <c r="Q363" s="84"/>
      <c r="R363" s="84"/>
      <c r="S363" s="76" t="s">
        <v>130</v>
      </c>
      <c r="T363" s="49"/>
    </row>
    <row r="364" spans="1:20" ht="15.75" customHeight="1">
      <c r="A364" s="91"/>
      <c r="B364" s="84"/>
      <c r="C364" s="84"/>
      <c r="D364" s="92"/>
      <c r="E364" s="84"/>
      <c r="F364" s="84"/>
      <c r="G364" s="150"/>
      <c r="H364" s="123"/>
      <c r="I364" s="95"/>
      <c r="J364" s="84"/>
      <c r="K364" s="84"/>
      <c r="L364" s="84"/>
      <c r="M364" s="84"/>
      <c r="N364" s="84"/>
      <c r="O364" s="84"/>
      <c r="P364" s="95"/>
      <c r="Q364" s="84"/>
      <c r="R364" s="84"/>
      <c r="S364" s="76" t="s">
        <v>130</v>
      </c>
      <c r="T364" s="49"/>
    </row>
    <row r="365" spans="1:20" ht="15.75" customHeight="1">
      <c r="A365" s="91"/>
      <c r="B365" s="84"/>
      <c r="C365" s="84"/>
      <c r="D365" s="92"/>
      <c r="E365" s="84"/>
      <c r="F365" s="84"/>
      <c r="G365" s="150"/>
      <c r="H365" s="123"/>
      <c r="I365" s="95"/>
      <c r="J365" s="84"/>
      <c r="K365" s="84"/>
      <c r="L365" s="84"/>
      <c r="M365" s="84"/>
      <c r="N365" s="84"/>
      <c r="O365" s="84"/>
      <c r="P365" s="95"/>
      <c r="Q365" s="84"/>
      <c r="R365" s="84"/>
      <c r="S365" s="76" t="s">
        <v>130</v>
      </c>
      <c r="T365" s="49"/>
    </row>
    <row r="366" spans="1:20" ht="15.75" customHeight="1">
      <c r="A366" s="91"/>
      <c r="B366" s="84"/>
      <c r="C366" s="84"/>
      <c r="D366" s="92"/>
      <c r="E366" s="84"/>
      <c r="F366" s="84"/>
      <c r="G366" s="150"/>
      <c r="H366" s="123"/>
      <c r="I366" s="95"/>
      <c r="J366" s="84"/>
      <c r="K366" s="84"/>
      <c r="L366" s="84"/>
      <c r="M366" s="84"/>
      <c r="N366" s="84"/>
      <c r="O366" s="84"/>
      <c r="P366" s="95"/>
      <c r="Q366" s="84"/>
      <c r="R366" s="84"/>
      <c r="S366" s="76" t="s">
        <v>130</v>
      </c>
      <c r="T366" s="49"/>
    </row>
    <row r="367" spans="1:20" ht="15.75" customHeight="1">
      <c r="A367" s="91"/>
      <c r="B367" s="84"/>
      <c r="C367" s="84"/>
      <c r="D367" s="92"/>
      <c r="E367" s="84"/>
      <c r="F367" s="84"/>
      <c r="G367" s="150"/>
      <c r="H367" s="123"/>
      <c r="I367" s="95"/>
      <c r="J367" s="84"/>
      <c r="K367" s="84"/>
      <c r="L367" s="84"/>
      <c r="M367" s="84"/>
      <c r="N367" s="84"/>
      <c r="O367" s="84"/>
      <c r="P367" s="95"/>
      <c r="Q367" s="84"/>
      <c r="R367" s="84"/>
      <c r="S367" s="76" t="s">
        <v>130</v>
      </c>
      <c r="T367" s="49"/>
    </row>
    <row r="368" spans="1:20" ht="15.75" customHeight="1">
      <c r="A368" s="91"/>
      <c r="B368" s="84"/>
      <c r="C368" s="84"/>
      <c r="D368" s="92"/>
      <c r="E368" s="84"/>
      <c r="F368" s="84"/>
      <c r="G368" s="150"/>
      <c r="H368" s="123"/>
      <c r="I368" s="95"/>
      <c r="J368" s="84"/>
      <c r="K368" s="84"/>
      <c r="L368" s="84"/>
      <c r="M368" s="84"/>
      <c r="N368" s="84"/>
      <c r="O368" s="84"/>
      <c r="P368" s="95"/>
      <c r="Q368" s="84"/>
      <c r="R368" s="84"/>
      <c r="S368" s="76" t="s">
        <v>130</v>
      </c>
      <c r="T368" s="49"/>
    </row>
    <row r="369" spans="1:20" ht="15.75" customHeight="1">
      <c r="A369" s="91"/>
      <c r="B369" s="84"/>
      <c r="C369" s="84"/>
      <c r="D369" s="92"/>
      <c r="E369" s="84"/>
      <c r="F369" s="84"/>
      <c r="G369" s="150"/>
      <c r="H369" s="123"/>
      <c r="I369" s="95"/>
      <c r="J369" s="84"/>
      <c r="K369" s="84"/>
      <c r="L369" s="84"/>
      <c r="M369" s="84"/>
      <c r="N369" s="84"/>
      <c r="O369" s="84"/>
      <c r="P369" s="95"/>
      <c r="Q369" s="84"/>
      <c r="R369" s="84"/>
      <c r="S369" s="76" t="s">
        <v>130</v>
      </c>
      <c r="T369" s="49"/>
    </row>
    <row r="370" spans="1:20" ht="15.75" customHeight="1">
      <c r="A370" s="91"/>
      <c r="B370" s="84"/>
      <c r="C370" s="84"/>
      <c r="D370" s="92"/>
      <c r="E370" s="84"/>
      <c r="F370" s="84"/>
      <c r="G370" s="150"/>
      <c r="H370" s="123"/>
      <c r="I370" s="95"/>
      <c r="J370" s="84"/>
      <c r="K370" s="84"/>
      <c r="L370" s="84"/>
      <c r="M370" s="84"/>
      <c r="N370" s="84"/>
      <c r="O370" s="84"/>
      <c r="P370" s="95"/>
      <c r="Q370" s="84"/>
      <c r="R370" s="84"/>
      <c r="S370" s="76" t="s">
        <v>130</v>
      </c>
      <c r="T370" s="49"/>
    </row>
    <row r="371" spans="1:20" ht="15.75" customHeight="1">
      <c r="A371" s="91"/>
      <c r="B371" s="84"/>
      <c r="C371" s="84"/>
      <c r="D371" s="92"/>
      <c r="E371" s="84"/>
      <c r="F371" s="84"/>
      <c r="G371" s="150"/>
      <c r="H371" s="123"/>
      <c r="I371" s="95"/>
      <c r="J371" s="84"/>
      <c r="K371" s="84"/>
      <c r="L371" s="84"/>
      <c r="M371" s="84"/>
      <c r="N371" s="84"/>
      <c r="O371" s="84"/>
      <c r="P371" s="95"/>
      <c r="Q371" s="84"/>
      <c r="R371" s="84"/>
      <c r="S371" s="76" t="s">
        <v>130</v>
      </c>
      <c r="T371" s="49"/>
    </row>
    <row r="372" spans="1:20" ht="15.75" customHeight="1">
      <c r="A372" s="91"/>
      <c r="B372" s="84"/>
      <c r="C372" s="84"/>
      <c r="D372" s="92"/>
      <c r="E372" s="84"/>
      <c r="F372" s="84"/>
      <c r="G372" s="150"/>
      <c r="H372" s="123"/>
      <c r="I372" s="95"/>
      <c r="J372" s="84"/>
      <c r="K372" s="84"/>
      <c r="L372" s="84"/>
      <c r="M372" s="84"/>
      <c r="N372" s="84"/>
      <c r="O372" s="84"/>
      <c r="P372" s="95"/>
      <c r="Q372" s="84"/>
      <c r="R372" s="84"/>
      <c r="S372" s="76" t="s">
        <v>130</v>
      </c>
      <c r="T372" s="49"/>
    </row>
    <row r="373" spans="1:20" ht="15.75" customHeight="1">
      <c r="A373" s="91"/>
      <c r="B373" s="84"/>
      <c r="C373" s="84"/>
      <c r="D373" s="92"/>
      <c r="E373" s="84"/>
      <c r="F373" s="84"/>
      <c r="G373" s="150"/>
      <c r="H373" s="123"/>
      <c r="I373" s="95"/>
      <c r="J373" s="84"/>
      <c r="K373" s="84"/>
      <c r="L373" s="84"/>
      <c r="M373" s="84"/>
      <c r="N373" s="84"/>
      <c r="O373" s="84"/>
      <c r="P373" s="95"/>
      <c r="Q373" s="84"/>
      <c r="R373" s="84"/>
      <c r="S373" s="76" t="s">
        <v>130</v>
      </c>
      <c r="T373" s="49"/>
    </row>
    <row r="374" spans="1:20" ht="15.75" customHeight="1">
      <c r="A374" s="91"/>
      <c r="B374" s="84"/>
      <c r="C374" s="84"/>
      <c r="D374" s="92"/>
      <c r="E374" s="84"/>
      <c r="F374" s="84"/>
      <c r="G374" s="150"/>
      <c r="H374" s="123"/>
      <c r="I374" s="95"/>
      <c r="J374" s="84"/>
      <c r="K374" s="84"/>
      <c r="L374" s="84"/>
      <c r="M374" s="84"/>
      <c r="N374" s="84"/>
      <c r="O374" s="84"/>
      <c r="P374" s="95"/>
      <c r="Q374" s="84"/>
      <c r="R374" s="84"/>
      <c r="S374" s="76" t="s">
        <v>130</v>
      </c>
      <c r="T374" s="49"/>
    </row>
    <row r="375" spans="1:20" ht="15.75" customHeight="1">
      <c r="A375" s="91"/>
      <c r="B375" s="84"/>
      <c r="C375" s="84"/>
      <c r="D375" s="92"/>
      <c r="E375" s="84"/>
      <c r="F375" s="84"/>
      <c r="G375" s="150"/>
      <c r="H375" s="123"/>
      <c r="I375" s="95"/>
      <c r="J375" s="84"/>
      <c r="K375" s="84"/>
      <c r="L375" s="84"/>
      <c r="M375" s="84"/>
      <c r="N375" s="84"/>
      <c r="O375" s="84"/>
      <c r="P375" s="95"/>
      <c r="Q375" s="84"/>
      <c r="R375" s="84"/>
      <c r="S375" s="76" t="s">
        <v>130</v>
      </c>
      <c r="T375" s="49"/>
    </row>
    <row r="376" spans="1:20" ht="15.75" customHeight="1">
      <c r="A376" s="91"/>
      <c r="B376" s="84"/>
      <c r="C376" s="84"/>
      <c r="D376" s="92"/>
      <c r="E376" s="84"/>
      <c r="F376" s="84"/>
      <c r="G376" s="150"/>
      <c r="H376" s="123"/>
      <c r="I376" s="95"/>
      <c r="J376" s="84"/>
      <c r="K376" s="84"/>
      <c r="L376" s="84"/>
      <c r="M376" s="84"/>
      <c r="N376" s="84"/>
      <c r="O376" s="84"/>
      <c r="P376" s="95"/>
      <c r="Q376" s="84"/>
      <c r="R376" s="84"/>
      <c r="S376" s="76" t="s">
        <v>130</v>
      </c>
      <c r="T376" s="49"/>
    </row>
    <row r="377" spans="1:20" ht="15.75" customHeight="1">
      <c r="A377" s="91"/>
      <c r="B377" s="84"/>
      <c r="C377" s="84"/>
      <c r="D377" s="92"/>
      <c r="E377" s="84"/>
      <c r="F377" s="84"/>
      <c r="G377" s="150"/>
      <c r="H377" s="123"/>
      <c r="I377" s="95"/>
      <c r="J377" s="84"/>
      <c r="K377" s="84"/>
      <c r="L377" s="84"/>
      <c r="M377" s="84"/>
      <c r="N377" s="84"/>
      <c r="O377" s="84"/>
      <c r="P377" s="95"/>
      <c r="Q377" s="84"/>
      <c r="R377" s="84"/>
      <c r="S377" s="76" t="s">
        <v>130</v>
      </c>
      <c r="T377" s="49"/>
    </row>
    <row r="378" spans="1:20" ht="15.75" customHeight="1">
      <c r="A378" s="91"/>
      <c r="B378" s="84"/>
      <c r="C378" s="84"/>
      <c r="D378" s="92"/>
      <c r="E378" s="84"/>
      <c r="F378" s="84"/>
      <c r="G378" s="150"/>
      <c r="H378" s="123"/>
      <c r="I378" s="95"/>
      <c r="J378" s="84"/>
      <c r="K378" s="84"/>
      <c r="L378" s="84"/>
      <c r="M378" s="84"/>
      <c r="N378" s="84"/>
      <c r="O378" s="84"/>
      <c r="P378" s="95"/>
      <c r="Q378" s="84"/>
      <c r="R378" s="84"/>
      <c r="S378" s="76" t="s">
        <v>130</v>
      </c>
      <c r="T378" s="49"/>
    </row>
    <row r="379" spans="1:20" ht="15.75" customHeight="1">
      <c r="A379" s="91"/>
      <c r="B379" s="84"/>
      <c r="C379" s="84"/>
      <c r="D379" s="92"/>
      <c r="E379" s="84"/>
      <c r="F379" s="84"/>
      <c r="G379" s="150"/>
      <c r="H379" s="123"/>
      <c r="I379" s="95"/>
      <c r="J379" s="84"/>
      <c r="K379" s="84"/>
      <c r="L379" s="84"/>
      <c r="M379" s="84"/>
      <c r="N379" s="84"/>
      <c r="O379" s="84"/>
      <c r="P379" s="95"/>
      <c r="Q379" s="84"/>
      <c r="R379" s="84"/>
      <c r="S379" s="76" t="s">
        <v>130</v>
      </c>
      <c r="T379" s="49"/>
    </row>
    <row r="380" spans="1:20" ht="15.75" customHeight="1">
      <c r="A380" s="91"/>
      <c r="B380" s="84"/>
      <c r="C380" s="84"/>
      <c r="D380" s="92"/>
      <c r="E380" s="84"/>
      <c r="F380" s="84"/>
      <c r="G380" s="150"/>
      <c r="H380" s="123"/>
      <c r="I380" s="95"/>
      <c r="J380" s="84"/>
      <c r="K380" s="84"/>
      <c r="L380" s="84"/>
      <c r="M380" s="84"/>
      <c r="N380" s="84"/>
      <c r="O380" s="84"/>
      <c r="P380" s="95"/>
      <c r="Q380" s="84"/>
      <c r="R380" s="84"/>
      <c r="S380" s="76" t="s">
        <v>130</v>
      </c>
      <c r="T380" s="49"/>
    </row>
    <row r="381" spans="1:20" ht="15.75" customHeight="1">
      <c r="A381" s="91"/>
      <c r="B381" s="84"/>
      <c r="C381" s="84"/>
      <c r="D381" s="92"/>
      <c r="E381" s="84"/>
      <c r="F381" s="84"/>
      <c r="G381" s="150"/>
      <c r="H381" s="123"/>
      <c r="I381" s="95"/>
      <c r="J381" s="84"/>
      <c r="K381" s="84"/>
      <c r="L381" s="84"/>
      <c r="M381" s="84"/>
      <c r="N381" s="84"/>
      <c r="O381" s="84"/>
      <c r="P381" s="95"/>
      <c r="Q381" s="84"/>
      <c r="R381" s="84"/>
      <c r="S381" s="76" t="s">
        <v>130</v>
      </c>
      <c r="T381" s="49"/>
    </row>
    <row r="382" spans="1:20" ht="15.75" customHeight="1">
      <c r="A382" s="91"/>
      <c r="B382" s="84"/>
      <c r="C382" s="84"/>
      <c r="D382" s="92"/>
      <c r="E382" s="84"/>
      <c r="F382" s="84"/>
      <c r="G382" s="150"/>
      <c r="H382" s="123"/>
      <c r="I382" s="95"/>
      <c r="J382" s="84"/>
      <c r="K382" s="84"/>
      <c r="L382" s="84"/>
      <c r="M382" s="84"/>
      <c r="N382" s="84"/>
      <c r="O382" s="84"/>
      <c r="P382" s="95"/>
      <c r="Q382" s="84"/>
      <c r="R382" s="84"/>
      <c r="S382" s="76" t="s">
        <v>130</v>
      </c>
      <c r="T382" s="49"/>
    </row>
    <row r="383" spans="1:20" ht="15.75" customHeight="1">
      <c r="A383" s="91"/>
      <c r="B383" s="84"/>
      <c r="C383" s="84"/>
      <c r="D383" s="92"/>
      <c r="E383" s="84"/>
      <c r="F383" s="84"/>
      <c r="G383" s="150"/>
      <c r="H383" s="123"/>
      <c r="I383" s="95"/>
      <c r="J383" s="84"/>
      <c r="K383" s="84"/>
      <c r="L383" s="84"/>
      <c r="M383" s="84"/>
      <c r="N383" s="84"/>
      <c r="O383" s="84"/>
      <c r="P383" s="95"/>
      <c r="Q383" s="84"/>
      <c r="R383" s="84"/>
      <c r="S383" s="76" t="s">
        <v>130</v>
      </c>
      <c r="T383" s="49"/>
    </row>
    <row r="384" spans="1:20" ht="15.75" customHeight="1">
      <c r="A384" s="91"/>
      <c r="B384" s="84"/>
      <c r="C384" s="84"/>
      <c r="D384" s="92"/>
      <c r="E384" s="84"/>
      <c r="F384" s="84"/>
      <c r="G384" s="150"/>
      <c r="H384" s="123"/>
      <c r="I384" s="95"/>
      <c r="J384" s="84"/>
      <c r="K384" s="84"/>
      <c r="L384" s="84"/>
      <c r="M384" s="84"/>
      <c r="N384" s="84"/>
      <c r="O384" s="84"/>
      <c r="P384" s="95"/>
      <c r="Q384" s="84"/>
      <c r="R384" s="84"/>
      <c r="S384" s="76" t="s">
        <v>130</v>
      </c>
      <c r="T384" s="49"/>
    </row>
    <row r="385" spans="1:20" ht="15.75" customHeight="1">
      <c r="A385" s="91"/>
      <c r="B385" s="84"/>
      <c r="C385" s="84"/>
      <c r="D385" s="92"/>
      <c r="E385" s="84"/>
      <c r="F385" s="84"/>
      <c r="G385" s="150"/>
      <c r="H385" s="123"/>
      <c r="I385" s="95"/>
      <c r="J385" s="84"/>
      <c r="K385" s="84"/>
      <c r="L385" s="84"/>
      <c r="M385" s="84"/>
      <c r="N385" s="84"/>
      <c r="O385" s="84"/>
      <c r="P385" s="95"/>
      <c r="Q385" s="84"/>
      <c r="R385" s="84"/>
      <c r="S385" s="76" t="s">
        <v>130</v>
      </c>
      <c r="T385" s="49"/>
    </row>
    <row r="386" spans="1:20" ht="15.75" customHeight="1">
      <c r="A386" s="91"/>
      <c r="B386" s="84"/>
      <c r="C386" s="84"/>
      <c r="D386" s="92"/>
      <c r="E386" s="84"/>
      <c r="F386" s="84"/>
      <c r="G386" s="150"/>
      <c r="H386" s="123"/>
      <c r="I386" s="95"/>
      <c r="J386" s="84"/>
      <c r="K386" s="84"/>
      <c r="L386" s="84"/>
      <c r="M386" s="84"/>
      <c r="N386" s="84"/>
      <c r="O386" s="84"/>
      <c r="P386" s="95"/>
      <c r="Q386" s="84"/>
      <c r="R386" s="84"/>
      <c r="S386" s="76" t="s">
        <v>130</v>
      </c>
      <c r="T386" s="49"/>
    </row>
    <row r="387" spans="1:20" ht="15.75" customHeight="1">
      <c r="A387" s="91"/>
      <c r="B387" s="84"/>
      <c r="C387" s="84"/>
      <c r="D387" s="92"/>
      <c r="E387" s="84"/>
      <c r="F387" s="84"/>
      <c r="G387" s="150"/>
      <c r="H387" s="123"/>
      <c r="I387" s="95"/>
      <c r="J387" s="84"/>
      <c r="K387" s="84"/>
      <c r="L387" s="84"/>
      <c r="M387" s="84"/>
      <c r="N387" s="84"/>
      <c r="O387" s="84"/>
      <c r="P387" s="95"/>
      <c r="Q387" s="84"/>
      <c r="R387" s="84"/>
      <c r="S387" s="76" t="s">
        <v>130</v>
      </c>
      <c r="T387" s="49"/>
    </row>
    <row r="388" spans="1:20" ht="15.75" customHeight="1">
      <c r="A388" s="91"/>
      <c r="B388" s="84"/>
      <c r="C388" s="84"/>
      <c r="D388" s="92"/>
      <c r="E388" s="84"/>
      <c r="F388" s="84"/>
      <c r="G388" s="150"/>
      <c r="H388" s="123"/>
      <c r="I388" s="95"/>
      <c r="J388" s="84"/>
      <c r="K388" s="84"/>
      <c r="L388" s="84"/>
      <c r="M388" s="84"/>
      <c r="N388" s="84"/>
      <c r="O388" s="84"/>
      <c r="P388" s="95"/>
      <c r="Q388" s="84"/>
      <c r="R388" s="84"/>
      <c r="S388" s="76" t="s">
        <v>130</v>
      </c>
      <c r="T388" s="49"/>
    </row>
    <row r="389" spans="1:20" ht="15.75" customHeight="1">
      <c r="A389" s="91"/>
      <c r="B389" s="84"/>
      <c r="C389" s="84"/>
      <c r="D389" s="92"/>
      <c r="E389" s="84"/>
      <c r="F389" s="84"/>
      <c r="G389" s="150"/>
      <c r="H389" s="123"/>
      <c r="I389" s="95"/>
      <c r="J389" s="84"/>
      <c r="K389" s="84"/>
      <c r="L389" s="84"/>
      <c r="M389" s="84"/>
      <c r="N389" s="84"/>
      <c r="O389" s="84"/>
      <c r="P389" s="95"/>
      <c r="Q389" s="84"/>
      <c r="R389" s="84"/>
      <c r="S389" s="76" t="s">
        <v>130</v>
      </c>
      <c r="T389" s="49"/>
    </row>
    <row r="390" spans="1:20" ht="15.75" customHeight="1">
      <c r="A390" s="91"/>
      <c r="B390" s="84"/>
      <c r="C390" s="84"/>
      <c r="D390" s="92"/>
      <c r="E390" s="84"/>
      <c r="F390" s="84"/>
      <c r="G390" s="150"/>
      <c r="H390" s="123"/>
      <c r="I390" s="95"/>
      <c r="J390" s="84"/>
      <c r="K390" s="84"/>
      <c r="L390" s="84"/>
      <c r="M390" s="84"/>
      <c r="N390" s="84"/>
      <c r="O390" s="84"/>
      <c r="P390" s="95"/>
      <c r="Q390" s="84"/>
      <c r="R390" s="84"/>
      <c r="S390" s="76" t="s">
        <v>130</v>
      </c>
      <c r="T390" s="49"/>
    </row>
    <row r="391" spans="1:20" ht="15.75" customHeight="1">
      <c r="A391" s="91"/>
      <c r="B391" s="84"/>
      <c r="C391" s="84"/>
      <c r="D391" s="92"/>
      <c r="E391" s="84"/>
      <c r="F391" s="84"/>
      <c r="G391" s="150"/>
      <c r="H391" s="123"/>
      <c r="I391" s="95"/>
      <c r="J391" s="84"/>
      <c r="K391" s="84"/>
      <c r="L391" s="84"/>
      <c r="M391" s="84"/>
      <c r="N391" s="84"/>
      <c r="O391" s="84"/>
      <c r="P391" s="95"/>
      <c r="Q391" s="84"/>
      <c r="R391" s="84"/>
      <c r="S391" s="76" t="s">
        <v>130</v>
      </c>
      <c r="T391" s="49"/>
    </row>
    <row r="392" spans="1:20" ht="15.75" customHeight="1">
      <c r="A392" s="91"/>
      <c r="B392" s="84"/>
      <c r="C392" s="84"/>
      <c r="D392" s="92"/>
      <c r="E392" s="84"/>
      <c r="F392" s="84"/>
      <c r="G392" s="150"/>
      <c r="H392" s="123"/>
      <c r="I392" s="95"/>
      <c r="J392" s="84"/>
      <c r="K392" s="84"/>
      <c r="L392" s="84"/>
      <c r="M392" s="84"/>
      <c r="N392" s="84"/>
      <c r="O392" s="84"/>
      <c r="P392" s="95"/>
      <c r="Q392" s="84"/>
      <c r="R392" s="84"/>
      <c r="S392" s="76" t="s">
        <v>130</v>
      </c>
      <c r="T392" s="49"/>
    </row>
    <row r="393" spans="1:20" ht="15.75" customHeight="1">
      <c r="A393" s="91"/>
      <c r="B393" s="84"/>
      <c r="C393" s="84"/>
      <c r="D393" s="92"/>
      <c r="E393" s="84"/>
      <c r="F393" s="84"/>
      <c r="G393" s="150"/>
      <c r="H393" s="123"/>
      <c r="I393" s="95"/>
      <c r="J393" s="84"/>
      <c r="K393" s="84"/>
      <c r="L393" s="84"/>
      <c r="M393" s="84"/>
      <c r="N393" s="84"/>
      <c r="O393" s="84"/>
      <c r="P393" s="95"/>
      <c r="Q393" s="84"/>
      <c r="R393" s="84"/>
      <c r="S393" s="76" t="s">
        <v>130</v>
      </c>
      <c r="T393" s="49"/>
    </row>
    <row r="394" spans="1:20" ht="15.75" customHeight="1">
      <c r="A394" s="91"/>
      <c r="B394" s="84"/>
      <c r="C394" s="84"/>
      <c r="D394" s="92"/>
      <c r="E394" s="84"/>
      <c r="F394" s="84"/>
      <c r="G394" s="150"/>
      <c r="H394" s="123"/>
      <c r="I394" s="95"/>
      <c r="J394" s="84"/>
      <c r="K394" s="84"/>
      <c r="L394" s="84"/>
      <c r="M394" s="84"/>
      <c r="N394" s="84"/>
      <c r="O394" s="84"/>
      <c r="P394" s="95"/>
      <c r="Q394" s="84"/>
      <c r="R394" s="84"/>
      <c r="S394" s="76" t="s">
        <v>130</v>
      </c>
      <c r="T394" s="49"/>
    </row>
    <row r="395" spans="1:20" ht="15.75" customHeight="1">
      <c r="A395" s="91"/>
      <c r="B395" s="84"/>
      <c r="C395" s="84"/>
      <c r="D395" s="92"/>
      <c r="E395" s="84"/>
      <c r="F395" s="84"/>
      <c r="G395" s="150"/>
      <c r="H395" s="123"/>
      <c r="I395" s="95"/>
      <c r="J395" s="84"/>
      <c r="K395" s="84"/>
      <c r="L395" s="84"/>
      <c r="M395" s="84"/>
      <c r="N395" s="84"/>
      <c r="O395" s="84"/>
      <c r="P395" s="95"/>
      <c r="Q395" s="84"/>
      <c r="R395" s="84"/>
      <c r="S395" s="76" t="s">
        <v>130</v>
      </c>
      <c r="T395" s="49"/>
    </row>
    <row r="396" spans="1:20" ht="15.75" customHeight="1">
      <c r="A396" s="91"/>
      <c r="B396" s="84"/>
      <c r="C396" s="84"/>
      <c r="D396" s="92"/>
      <c r="E396" s="84"/>
      <c r="F396" s="84"/>
      <c r="G396" s="150"/>
      <c r="H396" s="123"/>
      <c r="I396" s="95"/>
      <c r="J396" s="84"/>
      <c r="K396" s="84"/>
      <c r="L396" s="84"/>
      <c r="M396" s="84"/>
      <c r="N396" s="84"/>
      <c r="O396" s="84"/>
      <c r="P396" s="95"/>
      <c r="Q396" s="84"/>
      <c r="R396" s="84"/>
      <c r="S396" s="76" t="s">
        <v>130</v>
      </c>
      <c r="T396" s="49"/>
    </row>
    <row r="397" spans="1:20" ht="15.75" customHeight="1">
      <c r="A397" s="91"/>
      <c r="B397" s="84"/>
      <c r="C397" s="84"/>
      <c r="D397" s="92"/>
      <c r="E397" s="84"/>
      <c r="F397" s="84"/>
      <c r="G397" s="150"/>
      <c r="H397" s="123"/>
      <c r="I397" s="95"/>
      <c r="J397" s="84"/>
      <c r="K397" s="84"/>
      <c r="L397" s="84"/>
      <c r="M397" s="84"/>
      <c r="N397" s="84"/>
      <c r="O397" s="84"/>
      <c r="P397" s="95"/>
      <c r="Q397" s="84"/>
      <c r="R397" s="84"/>
      <c r="S397" s="76" t="s">
        <v>130</v>
      </c>
      <c r="T397" s="49"/>
    </row>
    <row r="398" spans="1:20" ht="15.75" customHeight="1">
      <c r="A398" s="91"/>
      <c r="B398" s="84"/>
      <c r="C398" s="84"/>
      <c r="D398" s="92"/>
      <c r="E398" s="84"/>
      <c r="F398" s="84"/>
      <c r="G398" s="150"/>
      <c r="H398" s="123"/>
      <c r="I398" s="95"/>
      <c r="J398" s="84"/>
      <c r="K398" s="84"/>
      <c r="L398" s="84"/>
      <c r="M398" s="84"/>
      <c r="N398" s="84"/>
      <c r="O398" s="84"/>
      <c r="P398" s="95"/>
      <c r="Q398" s="84"/>
      <c r="R398" s="84"/>
      <c r="S398" s="76" t="s">
        <v>130</v>
      </c>
      <c r="T398" s="49"/>
    </row>
    <row r="399" spans="1:20" ht="15.75" customHeight="1">
      <c r="A399" s="91"/>
      <c r="B399" s="84"/>
      <c r="C399" s="84"/>
      <c r="D399" s="92"/>
      <c r="E399" s="84"/>
      <c r="F399" s="84"/>
      <c r="G399" s="150"/>
      <c r="H399" s="123"/>
      <c r="I399" s="95"/>
      <c r="J399" s="84"/>
      <c r="K399" s="84"/>
      <c r="L399" s="84"/>
      <c r="M399" s="84"/>
      <c r="N399" s="84"/>
      <c r="O399" s="84"/>
      <c r="P399" s="95"/>
      <c r="Q399" s="84"/>
      <c r="R399" s="84"/>
      <c r="S399" s="76" t="s">
        <v>130</v>
      </c>
      <c r="T399" s="49"/>
    </row>
    <row r="400" spans="1:20" ht="15.75" customHeight="1">
      <c r="A400" s="91"/>
      <c r="B400" s="84"/>
      <c r="C400" s="84"/>
      <c r="D400" s="92"/>
      <c r="E400" s="84"/>
      <c r="F400" s="84"/>
      <c r="G400" s="150"/>
      <c r="H400" s="123"/>
      <c r="I400" s="95"/>
      <c r="J400" s="84"/>
      <c r="K400" s="84"/>
      <c r="L400" s="84"/>
      <c r="M400" s="84"/>
      <c r="N400" s="84"/>
      <c r="O400" s="84"/>
      <c r="P400" s="95"/>
      <c r="Q400" s="84"/>
      <c r="R400" s="84"/>
      <c r="S400" s="76" t="s">
        <v>130</v>
      </c>
      <c r="T400" s="49"/>
    </row>
    <row r="401" spans="1:20" ht="15.75" customHeight="1">
      <c r="A401" s="91"/>
      <c r="B401" s="84"/>
      <c r="C401" s="84"/>
      <c r="D401" s="92"/>
      <c r="E401" s="84"/>
      <c r="F401" s="84"/>
      <c r="G401" s="150"/>
      <c r="H401" s="123"/>
      <c r="I401" s="95"/>
      <c r="J401" s="84"/>
      <c r="K401" s="84"/>
      <c r="L401" s="84"/>
      <c r="M401" s="84"/>
      <c r="N401" s="84"/>
      <c r="O401" s="84"/>
      <c r="P401" s="95"/>
      <c r="Q401" s="84"/>
      <c r="R401" s="84"/>
      <c r="S401" s="76" t="s">
        <v>130</v>
      </c>
      <c r="T401" s="49"/>
    </row>
    <row r="402" spans="1:20" ht="15.75" customHeight="1">
      <c r="A402" s="91"/>
      <c r="B402" s="84"/>
      <c r="C402" s="84"/>
      <c r="D402" s="92"/>
      <c r="E402" s="84"/>
      <c r="F402" s="84"/>
      <c r="G402" s="150"/>
      <c r="H402" s="123"/>
      <c r="I402" s="95"/>
      <c r="J402" s="84"/>
      <c r="K402" s="84"/>
      <c r="L402" s="84"/>
      <c r="M402" s="84"/>
      <c r="N402" s="84"/>
      <c r="O402" s="84"/>
      <c r="P402" s="95"/>
      <c r="Q402" s="84"/>
      <c r="R402" s="84"/>
      <c r="S402" s="76" t="s">
        <v>130</v>
      </c>
      <c r="T402" s="49"/>
    </row>
    <row r="403" spans="1:20" ht="15.75" customHeight="1">
      <c r="A403" s="91"/>
      <c r="B403" s="84"/>
      <c r="C403" s="84"/>
      <c r="D403" s="92"/>
      <c r="E403" s="84"/>
      <c r="F403" s="84"/>
      <c r="G403" s="150"/>
      <c r="H403" s="123"/>
      <c r="I403" s="95"/>
      <c r="J403" s="84"/>
      <c r="K403" s="84"/>
      <c r="L403" s="84"/>
      <c r="M403" s="84"/>
      <c r="N403" s="84"/>
      <c r="O403" s="84"/>
      <c r="P403" s="95"/>
      <c r="Q403" s="84"/>
      <c r="R403" s="84"/>
      <c r="S403" s="76" t="s">
        <v>130</v>
      </c>
      <c r="T403" s="49"/>
    </row>
    <row r="404" spans="1:20" ht="15.75" customHeight="1">
      <c r="A404" s="91"/>
      <c r="B404" s="84"/>
      <c r="C404" s="84"/>
      <c r="D404" s="92"/>
      <c r="E404" s="84"/>
      <c r="F404" s="84"/>
      <c r="G404" s="150"/>
      <c r="H404" s="123"/>
      <c r="I404" s="95"/>
      <c r="J404" s="84"/>
      <c r="K404" s="84"/>
      <c r="L404" s="84"/>
      <c r="M404" s="84"/>
      <c r="N404" s="84"/>
      <c r="O404" s="84"/>
      <c r="P404" s="95"/>
      <c r="Q404" s="84"/>
      <c r="R404" s="84"/>
      <c r="S404" s="76" t="s">
        <v>130</v>
      </c>
      <c r="T404" s="49"/>
    </row>
    <row r="405" spans="1:20" ht="15.75" customHeight="1">
      <c r="A405" s="91"/>
      <c r="B405" s="84"/>
      <c r="C405" s="84"/>
      <c r="D405" s="92"/>
      <c r="E405" s="84"/>
      <c r="F405" s="84"/>
      <c r="G405" s="150"/>
      <c r="H405" s="123"/>
      <c r="I405" s="95"/>
      <c r="J405" s="84"/>
      <c r="K405" s="84"/>
      <c r="L405" s="84"/>
      <c r="M405" s="84"/>
      <c r="N405" s="84"/>
      <c r="O405" s="84"/>
      <c r="P405" s="95"/>
      <c r="Q405" s="84"/>
      <c r="R405" s="84"/>
      <c r="S405" s="76" t="s">
        <v>130</v>
      </c>
      <c r="T405" s="49"/>
    </row>
    <row r="406" spans="1:20" ht="15.75" customHeight="1">
      <c r="A406" s="91"/>
      <c r="B406" s="84"/>
      <c r="C406" s="84"/>
      <c r="D406" s="92"/>
      <c r="E406" s="84"/>
      <c r="F406" s="84"/>
      <c r="G406" s="150"/>
      <c r="H406" s="123"/>
      <c r="I406" s="95"/>
      <c r="J406" s="84"/>
      <c r="K406" s="84"/>
      <c r="L406" s="84"/>
      <c r="M406" s="84"/>
      <c r="N406" s="84"/>
      <c r="O406" s="84"/>
      <c r="P406" s="95"/>
      <c r="Q406" s="84"/>
      <c r="R406" s="84"/>
      <c r="S406" s="76" t="s">
        <v>130</v>
      </c>
      <c r="T406" s="49"/>
    </row>
    <row r="407" spans="1:20" ht="15.75" customHeight="1">
      <c r="A407" s="91"/>
      <c r="B407" s="84"/>
      <c r="C407" s="84"/>
      <c r="D407" s="92"/>
      <c r="E407" s="84"/>
      <c r="F407" s="84"/>
      <c r="G407" s="150"/>
      <c r="H407" s="123"/>
      <c r="I407" s="95"/>
      <c r="J407" s="84"/>
      <c r="K407" s="84"/>
      <c r="L407" s="84"/>
      <c r="M407" s="84"/>
      <c r="N407" s="84"/>
      <c r="O407" s="84"/>
      <c r="P407" s="95"/>
      <c r="Q407" s="84"/>
      <c r="R407" s="84"/>
      <c r="S407" s="76" t="s">
        <v>130</v>
      </c>
      <c r="T407" s="49"/>
    </row>
    <row r="408" spans="1:20" ht="15.75" customHeight="1">
      <c r="A408" s="91"/>
      <c r="B408" s="84"/>
      <c r="C408" s="84"/>
      <c r="D408" s="92"/>
      <c r="E408" s="84"/>
      <c r="F408" s="84"/>
      <c r="G408" s="150"/>
      <c r="H408" s="123"/>
      <c r="I408" s="95"/>
      <c r="J408" s="84"/>
      <c r="K408" s="84"/>
      <c r="L408" s="84"/>
      <c r="M408" s="84"/>
      <c r="N408" s="84"/>
      <c r="O408" s="84"/>
      <c r="P408" s="95"/>
      <c r="Q408" s="84"/>
      <c r="R408" s="84"/>
      <c r="S408" s="76" t="s">
        <v>130</v>
      </c>
      <c r="T408" s="49"/>
    </row>
    <row r="409" spans="1:20" ht="15.75" customHeight="1">
      <c r="A409" s="91"/>
      <c r="B409" s="84"/>
      <c r="C409" s="84"/>
      <c r="D409" s="92"/>
      <c r="E409" s="84"/>
      <c r="F409" s="84"/>
      <c r="G409" s="150"/>
      <c r="H409" s="123"/>
      <c r="I409" s="95"/>
      <c r="J409" s="84"/>
      <c r="K409" s="84"/>
      <c r="L409" s="84"/>
      <c r="M409" s="84"/>
      <c r="N409" s="84"/>
      <c r="O409" s="84"/>
      <c r="P409" s="95"/>
      <c r="Q409" s="84"/>
      <c r="R409" s="84"/>
      <c r="S409" s="76" t="s">
        <v>130</v>
      </c>
      <c r="T409" s="49"/>
    </row>
    <row r="410" spans="1:20" ht="15.75" customHeight="1">
      <c r="A410" s="91"/>
      <c r="B410" s="84"/>
      <c r="C410" s="84"/>
      <c r="D410" s="92"/>
      <c r="E410" s="84"/>
      <c r="F410" s="84"/>
      <c r="G410" s="150"/>
      <c r="H410" s="123"/>
      <c r="I410" s="95"/>
      <c r="J410" s="84"/>
      <c r="K410" s="84"/>
      <c r="L410" s="84"/>
      <c r="M410" s="84"/>
      <c r="N410" s="84"/>
      <c r="O410" s="84"/>
      <c r="P410" s="95"/>
      <c r="Q410" s="84"/>
      <c r="R410" s="84"/>
      <c r="S410" s="76" t="s">
        <v>130</v>
      </c>
      <c r="T410" s="49"/>
    </row>
    <row r="411" spans="1:20" ht="15.75" customHeight="1">
      <c r="A411" s="91"/>
      <c r="B411" s="84"/>
      <c r="C411" s="84"/>
      <c r="D411" s="92"/>
      <c r="E411" s="84"/>
      <c r="F411" s="84"/>
      <c r="G411" s="150"/>
      <c r="H411" s="123"/>
      <c r="I411" s="95"/>
      <c r="J411" s="84"/>
      <c r="K411" s="84"/>
      <c r="L411" s="84"/>
      <c r="M411" s="84"/>
      <c r="N411" s="84"/>
      <c r="O411" s="84"/>
      <c r="P411" s="95"/>
      <c r="Q411" s="84"/>
      <c r="R411" s="84"/>
      <c r="S411" s="76" t="s">
        <v>130</v>
      </c>
      <c r="T411" s="49"/>
    </row>
    <row r="412" spans="1:20" ht="15.75" customHeight="1">
      <c r="A412" s="91"/>
      <c r="B412" s="84"/>
      <c r="C412" s="84"/>
      <c r="D412" s="92"/>
      <c r="E412" s="84"/>
      <c r="F412" s="84"/>
      <c r="G412" s="150"/>
      <c r="H412" s="123"/>
      <c r="I412" s="95"/>
      <c r="J412" s="84"/>
      <c r="K412" s="84"/>
      <c r="L412" s="84"/>
      <c r="M412" s="84"/>
      <c r="N412" s="84"/>
      <c r="O412" s="84"/>
      <c r="P412" s="95"/>
      <c r="Q412" s="84"/>
      <c r="R412" s="84"/>
      <c r="S412" s="76" t="s">
        <v>130</v>
      </c>
      <c r="T412" s="49"/>
    </row>
    <row r="413" spans="1:20" ht="15.75" customHeight="1">
      <c r="A413" s="91"/>
      <c r="B413" s="84"/>
      <c r="C413" s="84"/>
      <c r="D413" s="92"/>
      <c r="E413" s="84"/>
      <c r="F413" s="84"/>
      <c r="G413" s="150"/>
      <c r="H413" s="123"/>
      <c r="I413" s="95"/>
      <c r="J413" s="84"/>
      <c r="K413" s="84"/>
      <c r="L413" s="84"/>
      <c r="M413" s="84"/>
      <c r="N413" s="84"/>
      <c r="O413" s="84"/>
      <c r="P413" s="95"/>
      <c r="Q413" s="84"/>
      <c r="R413" s="84"/>
      <c r="S413" s="76" t="s">
        <v>130</v>
      </c>
      <c r="T413" s="49"/>
    </row>
    <row r="414" spans="1:20" ht="15.75" customHeight="1">
      <c r="A414" s="91"/>
      <c r="B414" s="84"/>
      <c r="C414" s="84"/>
      <c r="D414" s="92"/>
      <c r="E414" s="84"/>
      <c r="F414" s="84"/>
      <c r="G414" s="150"/>
      <c r="H414" s="123"/>
      <c r="I414" s="95"/>
      <c r="J414" s="84"/>
      <c r="K414" s="84"/>
      <c r="L414" s="84"/>
      <c r="M414" s="84"/>
      <c r="N414" s="84"/>
      <c r="O414" s="84"/>
      <c r="P414" s="95"/>
      <c r="Q414" s="84"/>
      <c r="R414" s="84"/>
      <c r="S414" s="76" t="s">
        <v>130</v>
      </c>
      <c r="T414" s="49"/>
    </row>
    <row r="415" spans="1:20" ht="15.75" customHeight="1">
      <c r="A415" s="91"/>
      <c r="B415" s="84"/>
      <c r="C415" s="84"/>
      <c r="D415" s="92"/>
      <c r="E415" s="84"/>
      <c r="F415" s="84"/>
      <c r="G415" s="150"/>
      <c r="H415" s="123"/>
      <c r="I415" s="95"/>
      <c r="J415" s="84"/>
      <c r="K415" s="84"/>
      <c r="L415" s="84"/>
      <c r="M415" s="84"/>
      <c r="N415" s="84"/>
      <c r="O415" s="84"/>
      <c r="P415" s="95"/>
      <c r="Q415" s="84"/>
      <c r="R415" s="84"/>
      <c r="S415" s="76" t="s">
        <v>130</v>
      </c>
      <c r="T415" s="49"/>
    </row>
    <row r="416" spans="1:20" ht="15.75" customHeight="1">
      <c r="A416" s="91"/>
      <c r="B416" s="84"/>
      <c r="C416" s="84"/>
      <c r="D416" s="92"/>
      <c r="E416" s="84"/>
      <c r="F416" s="84"/>
      <c r="G416" s="150"/>
      <c r="H416" s="123"/>
      <c r="I416" s="95"/>
      <c r="J416" s="84"/>
      <c r="K416" s="84"/>
      <c r="L416" s="84"/>
      <c r="M416" s="84"/>
      <c r="N416" s="84"/>
      <c r="O416" s="84"/>
      <c r="P416" s="95"/>
      <c r="Q416" s="84"/>
      <c r="R416" s="84"/>
      <c r="S416" s="76" t="s">
        <v>130</v>
      </c>
      <c r="T416" s="49"/>
    </row>
    <row r="417" spans="1:20" ht="15.75" customHeight="1">
      <c r="A417" s="91"/>
      <c r="B417" s="84"/>
      <c r="C417" s="84"/>
      <c r="D417" s="92"/>
      <c r="E417" s="84"/>
      <c r="F417" s="84"/>
      <c r="G417" s="150"/>
      <c r="H417" s="123"/>
      <c r="I417" s="95"/>
      <c r="J417" s="84"/>
      <c r="K417" s="84"/>
      <c r="L417" s="84"/>
      <c r="M417" s="84"/>
      <c r="N417" s="84"/>
      <c r="O417" s="84"/>
      <c r="P417" s="95"/>
      <c r="Q417" s="84"/>
      <c r="R417" s="84"/>
      <c r="S417" s="76" t="s">
        <v>130</v>
      </c>
      <c r="T417" s="49"/>
    </row>
    <row r="418" spans="1:20" ht="15.75" customHeight="1">
      <c r="A418" s="91"/>
      <c r="B418" s="84"/>
      <c r="C418" s="84"/>
      <c r="D418" s="92"/>
      <c r="E418" s="84"/>
      <c r="F418" s="84"/>
      <c r="G418" s="150"/>
      <c r="H418" s="123"/>
      <c r="I418" s="95"/>
      <c r="J418" s="84"/>
      <c r="K418" s="84"/>
      <c r="L418" s="84"/>
      <c r="M418" s="84"/>
      <c r="N418" s="84"/>
      <c r="O418" s="84"/>
      <c r="P418" s="95"/>
      <c r="Q418" s="84"/>
      <c r="R418" s="84"/>
      <c r="S418" s="76" t="s">
        <v>130</v>
      </c>
      <c r="T418" s="49"/>
    </row>
    <row r="419" spans="1:20" ht="15.75" customHeight="1">
      <c r="A419" s="91"/>
      <c r="B419" s="84"/>
      <c r="C419" s="84"/>
      <c r="D419" s="92"/>
      <c r="E419" s="84"/>
      <c r="F419" s="84"/>
      <c r="G419" s="150"/>
      <c r="H419" s="123"/>
      <c r="I419" s="95"/>
      <c r="J419" s="84"/>
      <c r="K419" s="84"/>
      <c r="L419" s="84"/>
      <c r="M419" s="84"/>
      <c r="N419" s="84"/>
      <c r="O419" s="84"/>
      <c r="P419" s="95"/>
      <c r="Q419" s="84"/>
      <c r="R419" s="84"/>
      <c r="S419" s="76" t="s">
        <v>130</v>
      </c>
      <c r="T419" s="49"/>
    </row>
    <row r="420" spans="1:20" ht="15.75" customHeight="1">
      <c r="A420" s="91"/>
      <c r="B420" s="84"/>
      <c r="C420" s="84"/>
      <c r="D420" s="92"/>
      <c r="E420" s="84"/>
      <c r="F420" s="84"/>
      <c r="G420" s="150"/>
      <c r="H420" s="123"/>
      <c r="I420" s="95"/>
      <c r="J420" s="84"/>
      <c r="K420" s="84"/>
      <c r="L420" s="84"/>
      <c r="M420" s="84"/>
      <c r="N420" s="84"/>
      <c r="O420" s="84"/>
      <c r="P420" s="95"/>
      <c r="Q420" s="84"/>
      <c r="R420" s="84"/>
      <c r="S420" s="76" t="s">
        <v>130</v>
      </c>
      <c r="T420" s="49"/>
    </row>
    <row r="421" spans="1:20" ht="15.75" customHeight="1">
      <c r="A421" s="91"/>
      <c r="B421" s="84"/>
      <c r="C421" s="84"/>
      <c r="D421" s="92"/>
      <c r="E421" s="84"/>
      <c r="F421" s="84"/>
      <c r="G421" s="150"/>
      <c r="H421" s="123"/>
      <c r="I421" s="95"/>
      <c r="J421" s="84"/>
      <c r="K421" s="84"/>
      <c r="L421" s="84"/>
      <c r="M421" s="84"/>
      <c r="N421" s="84"/>
      <c r="O421" s="84"/>
      <c r="P421" s="95"/>
      <c r="Q421" s="84"/>
      <c r="R421" s="84"/>
      <c r="S421" s="76" t="s">
        <v>130</v>
      </c>
      <c r="T421" s="49"/>
    </row>
    <row r="422" spans="1:20" ht="15.75" customHeight="1">
      <c r="A422" s="91"/>
      <c r="B422" s="84"/>
      <c r="C422" s="84"/>
      <c r="D422" s="92"/>
      <c r="E422" s="84"/>
      <c r="F422" s="84"/>
      <c r="G422" s="150"/>
      <c r="H422" s="123"/>
      <c r="I422" s="95"/>
      <c r="J422" s="84"/>
      <c r="K422" s="84"/>
      <c r="L422" s="84"/>
      <c r="M422" s="84"/>
      <c r="N422" s="84"/>
      <c r="O422" s="84"/>
      <c r="P422" s="95"/>
      <c r="Q422" s="84"/>
      <c r="R422" s="84"/>
      <c r="S422" s="76" t="s">
        <v>130</v>
      </c>
      <c r="T422" s="49"/>
    </row>
    <row r="423" spans="1:20" ht="15.75" customHeight="1">
      <c r="A423" s="91"/>
      <c r="B423" s="84"/>
      <c r="C423" s="84"/>
      <c r="D423" s="92"/>
      <c r="E423" s="84"/>
      <c r="F423" s="84"/>
      <c r="G423" s="150"/>
      <c r="H423" s="123"/>
      <c r="I423" s="95"/>
      <c r="J423" s="84"/>
      <c r="K423" s="84"/>
      <c r="L423" s="84"/>
      <c r="M423" s="84"/>
      <c r="N423" s="84"/>
      <c r="O423" s="84"/>
      <c r="P423" s="95"/>
      <c r="Q423" s="84"/>
      <c r="R423" s="84"/>
      <c r="S423" s="76" t="s">
        <v>130</v>
      </c>
      <c r="T423" s="49"/>
    </row>
    <row r="424" spans="1:20" ht="15.75" customHeight="1">
      <c r="A424" s="91"/>
      <c r="B424" s="84"/>
      <c r="C424" s="84"/>
      <c r="D424" s="92"/>
      <c r="E424" s="84"/>
      <c r="F424" s="84"/>
      <c r="G424" s="150"/>
      <c r="H424" s="123"/>
      <c r="I424" s="95"/>
      <c r="J424" s="84"/>
      <c r="K424" s="84"/>
      <c r="L424" s="84"/>
      <c r="M424" s="84"/>
      <c r="N424" s="84"/>
      <c r="O424" s="84"/>
      <c r="P424" s="95"/>
      <c r="Q424" s="84"/>
      <c r="R424" s="84"/>
      <c r="S424" s="76" t="s">
        <v>130</v>
      </c>
      <c r="T424" s="49"/>
    </row>
    <row r="425" spans="1:20" ht="15.75" customHeight="1">
      <c r="A425" s="91"/>
      <c r="B425" s="84"/>
      <c r="C425" s="84"/>
      <c r="D425" s="92"/>
      <c r="E425" s="84"/>
      <c r="F425" s="84"/>
      <c r="G425" s="150"/>
      <c r="H425" s="123"/>
      <c r="I425" s="95"/>
      <c r="J425" s="84"/>
      <c r="K425" s="84"/>
      <c r="L425" s="84"/>
      <c r="M425" s="84"/>
      <c r="N425" s="84"/>
      <c r="O425" s="84"/>
      <c r="P425" s="95"/>
      <c r="Q425" s="84"/>
      <c r="R425" s="84"/>
      <c r="S425" s="76" t="s">
        <v>130</v>
      </c>
      <c r="T425" s="49"/>
    </row>
    <row r="426" spans="1:20" ht="15.75" customHeight="1">
      <c r="A426" s="91"/>
      <c r="B426" s="84"/>
      <c r="C426" s="84"/>
      <c r="D426" s="92"/>
      <c r="E426" s="84"/>
      <c r="F426" s="84"/>
      <c r="G426" s="150"/>
      <c r="H426" s="123"/>
      <c r="I426" s="95"/>
      <c r="J426" s="84"/>
      <c r="K426" s="84"/>
      <c r="L426" s="84"/>
      <c r="M426" s="84"/>
      <c r="N426" s="84"/>
      <c r="O426" s="84"/>
      <c r="P426" s="95"/>
      <c r="Q426" s="84"/>
      <c r="R426" s="84"/>
      <c r="S426" s="76" t="s">
        <v>130</v>
      </c>
      <c r="T426" s="49"/>
    </row>
    <row r="427" spans="1:20" ht="15.75" customHeight="1">
      <c r="A427" s="91"/>
      <c r="B427" s="84"/>
      <c r="C427" s="84"/>
      <c r="D427" s="92"/>
      <c r="E427" s="84"/>
      <c r="F427" s="84"/>
      <c r="G427" s="150"/>
      <c r="H427" s="123"/>
      <c r="I427" s="95"/>
      <c r="J427" s="84"/>
      <c r="K427" s="84"/>
      <c r="L427" s="84"/>
      <c r="M427" s="84"/>
      <c r="N427" s="84"/>
      <c r="O427" s="84"/>
      <c r="P427" s="95"/>
      <c r="Q427" s="84"/>
      <c r="R427" s="84"/>
      <c r="S427" s="76" t="s">
        <v>130</v>
      </c>
      <c r="T427" s="49"/>
    </row>
    <row r="428" spans="1:20" ht="15.75" customHeight="1">
      <c r="A428" s="91"/>
      <c r="B428" s="84"/>
      <c r="C428" s="84"/>
      <c r="D428" s="92"/>
      <c r="E428" s="84"/>
      <c r="F428" s="84"/>
      <c r="G428" s="150"/>
      <c r="H428" s="123"/>
      <c r="I428" s="95"/>
      <c r="J428" s="84"/>
      <c r="K428" s="84"/>
      <c r="L428" s="84"/>
      <c r="M428" s="84"/>
      <c r="N428" s="84"/>
      <c r="O428" s="84"/>
      <c r="P428" s="95"/>
      <c r="Q428" s="84"/>
      <c r="R428" s="84"/>
      <c r="S428" s="76" t="s">
        <v>130</v>
      </c>
      <c r="T428" s="49"/>
    </row>
    <row r="429" spans="1:20" ht="15.75" customHeight="1">
      <c r="A429" s="91"/>
      <c r="B429" s="84"/>
      <c r="C429" s="84"/>
      <c r="D429" s="92"/>
      <c r="E429" s="84"/>
      <c r="F429" s="84"/>
      <c r="G429" s="150"/>
      <c r="H429" s="123"/>
      <c r="I429" s="95"/>
      <c r="J429" s="84"/>
      <c r="K429" s="84"/>
      <c r="L429" s="84"/>
      <c r="M429" s="84"/>
      <c r="N429" s="84"/>
      <c r="O429" s="84"/>
      <c r="P429" s="95"/>
      <c r="Q429" s="84"/>
      <c r="R429" s="84"/>
      <c r="S429" s="76" t="s">
        <v>130</v>
      </c>
      <c r="T429" s="49"/>
    </row>
    <row r="430" spans="1:20" ht="15.75" customHeight="1">
      <c r="A430" s="91"/>
      <c r="B430" s="84"/>
      <c r="C430" s="84"/>
      <c r="D430" s="92"/>
      <c r="E430" s="84"/>
      <c r="F430" s="84"/>
      <c r="G430" s="150"/>
      <c r="H430" s="123"/>
      <c r="I430" s="95"/>
      <c r="J430" s="84"/>
      <c r="K430" s="84"/>
      <c r="L430" s="84"/>
      <c r="M430" s="84"/>
      <c r="N430" s="84"/>
      <c r="O430" s="84"/>
      <c r="P430" s="95"/>
      <c r="Q430" s="84"/>
      <c r="R430" s="84"/>
      <c r="S430" s="76" t="s">
        <v>130</v>
      </c>
      <c r="T430" s="49"/>
    </row>
    <row r="431" spans="1:20" ht="15.75" customHeight="1">
      <c r="A431" s="91"/>
      <c r="B431" s="84"/>
      <c r="C431" s="84"/>
      <c r="D431" s="92"/>
      <c r="E431" s="84"/>
      <c r="F431" s="84"/>
      <c r="G431" s="150"/>
      <c r="H431" s="123"/>
      <c r="I431" s="95"/>
      <c r="J431" s="84"/>
      <c r="K431" s="84"/>
      <c r="L431" s="84"/>
      <c r="M431" s="84"/>
      <c r="N431" s="84"/>
      <c r="O431" s="84"/>
      <c r="P431" s="95"/>
      <c r="Q431" s="84"/>
      <c r="R431" s="84"/>
      <c r="S431" s="76" t="s">
        <v>130</v>
      </c>
      <c r="T431" s="49"/>
    </row>
    <row r="432" spans="1:20" ht="15.75" customHeight="1">
      <c r="A432" s="91"/>
      <c r="B432" s="84"/>
      <c r="C432" s="84"/>
      <c r="D432" s="92"/>
      <c r="E432" s="84"/>
      <c r="F432" s="84"/>
      <c r="G432" s="150"/>
      <c r="H432" s="123"/>
      <c r="I432" s="95"/>
      <c r="J432" s="84"/>
      <c r="K432" s="84"/>
      <c r="L432" s="84"/>
      <c r="M432" s="84"/>
      <c r="N432" s="84"/>
      <c r="O432" s="84"/>
      <c r="P432" s="95"/>
      <c r="Q432" s="84"/>
      <c r="R432" s="84"/>
      <c r="S432" s="76" t="s">
        <v>130</v>
      </c>
      <c r="T432" s="49"/>
    </row>
    <row r="433" spans="1:20" ht="15.75" customHeight="1">
      <c r="A433" s="91"/>
      <c r="B433" s="84"/>
      <c r="C433" s="84"/>
      <c r="D433" s="92"/>
      <c r="E433" s="84"/>
      <c r="F433" s="84"/>
      <c r="G433" s="150"/>
      <c r="H433" s="123"/>
      <c r="I433" s="95"/>
      <c r="J433" s="84"/>
      <c r="K433" s="84"/>
      <c r="L433" s="84"/>
      <c r="M433" s="84"/>
      <c r="N433" s="84"/>
      <c r="O433" s="84"/>
      <c r="P433" s="95"/>
      <c r="Q433" s="84"/>
      <c r="R433" s="84"/>
      <c r="S433" s="76" t="s">
        <v>130</v>
      </c>
      <c r="T433" s="49"/>
    </row>
    <row r="434" spans="1:20" ht="15.75" customHeight="1">
      <c r="A434" s="91"/>
      <c r="B434" s="84"/>
      <c r="C434" s="84"/>
      <c r="D434" s="92"/>
      <c r="E434" s="84"/>
      <c r="F434" s="84"/>
      <c r="G434" s="150"/>
      <c r="H434" s="123"/>
      <c r="I434" s="95"/>
      <c r="J434" s="84"/>
      <c r="K434" s="84"/>
      <c r="L434" s="84"/>
      <c r="M434" s="84"/>
      <c r="N434" s="84"/>
      <c r="O434" s="84"/>
      <c r="P434" s="95"/>
      <c r="Q434" s="84"/>
      <c r="R434" s="84"/>
      <c r="S434" s="76" t="s">
        <v>130</v>
      </c>
      <c r="T434" s="49"/>
    </row>
    <row r="435" spans="1:20" ht="15.75" customHeight="1">
      <c r="A435" s="91"/>
      <c r="B435" s="84"/>
      <c r="C435" s="84"/>
      <c r="D435" s="92"/>
      <c r="E435" s="84"/>
      <c r="F435" s="84"/>
      <c r="G435" s="150"/>
      <c r="H435" s="123"/>
      <c r="I435" s="95"/>
      <c r="J435" s="84"/>
      <c r="K435" s="84"/>
      <c r="L435" s="84"/>
      <c r="M435" s="84"/>
      <c r="N435" s="84"/>
      <c r="O435" s="84"/>
      <c r="P435" s="95"/>
      <c r="Q435" s="84"/>
      <c r="R435" s="84"/>
      <c r="S435" s="76" t="s">
        <v>130</v>
      </c>
      <c r="T435" s="49"/>
    </row>
    <row r="436" spans="1:20" ht="15.75" customHeight="1">
      <c r="A436" s="91"/>
      <c r="B436" s="84"/>
      <c r="C436" s="84"/>
      <c r="D436" s="92"/>
      <c r="E436" s="84"/>
      <c r="F436" s="84"/>
      <c r="G436" s="150"/>
      <c r="H436" s="123"/>
      <c r="I436" s="95"/>
      <c r="J436" s="84"/>
      <c r="K436" s="84"/>
      <c r="L436" s="84"/>
      <c r="M436" s="84"/>
      <c r="N436" s="84"/>
      <c r="O436" s="84"/>
      <c r="P436" s="95"/>
      <c r="Q436" s="84"/>
      <c r="R436" s="84"/>
      <c r="S436" s="76" t="s">
        <v>130</v>
      </c>
      <c r="T436" s="49"/>
    </row>
    <row r="437" spans="1:20" ht="15.75" customHeight="1">
      <c r="A437" s="91"/>
      <c r="B437" s="84"/>
      <c r="C437" s="84"/>
      <c r="D437" s="92"/>
      <c r="E437" s="84"/>
      <c r="F437" s="84"/>
      <c r="G437" s="150"/>
      <c r="H437" s="123"/>
      <c r="I437" s="95"/>
      <c r="J437" s="84"/>
      <c r="K437" s="84"/>
      <c r="L437" s="84"/>
      <c r="M437" s="84"/>
      <c r="N437" s="84"/>
      <c r="O437" s="84"/>
      <c r="P437" s="95"/>
      <c r="Q437" s="84"/>
      <c r="R437" s="84"/>
      <c r="S437" s="76" t="s">
        <v>130</v>
      </c>
      <c r="T437" s="49"/>
    </row>
    <row r="438" spans="1:20" ht="15.75" customHeight="1">
      <c r="A438" s="91"/>
      <c r="B438" s="84"/>
      <c r="C438" s="84"/>
      <c r="D438" s="92"/>
      <c r="E438" s="84"/>
      <c r="F438" s="84"/>
      <c r="G438" s="150"/>
      <c r="H438" s="123"/>
      <c r="I438" s="95"/>
      <c r="J438" s="84"/>
      <c r="K438" s="84"/>
      <c r="L438" s="84"/>
      <c r="M438" s="84"/>
      <c r="N438" s="84"/>
      <c r="O438" s="84"/>
      <c r="P438" s="95"/>
      <c r="Q438" s="84"/>
      <c r="R438" s="84"/>
      <c r="S438" s="76" t="s">
        <v>130</v>
      </c>
      <c r="T438" s="49"/>
    </row>
    <row r="439" spans="1:20" ht="15.75" customHeight="1">
      <c r="A439" s="91"/>
      <c r="B439" s="84"/>
      <c r="C439" s="84"/>
      <c r="D439" s="92"/>
      <c r="E439" s="84"/>
      <c r="F439" s="84"/>
      <c r="G439" s="150"/>
      <c r="H439" s="123"/>
      <c r="I439" s="95"/>
      <c r="J439" s="84"/>
      <c r="K439" s="84"/>
      <c r="L439" s="84"/>
      <c r="M439" s="84"/>
      <c r="N439" s="84"/>
      <c r="O439" s="84"/>
      <c r="P439" s="95"/>
      <c r="Q439" s="84"/>
      <c r="R439" s="84"/>
      <c r="S439" s="76" t="s">
        <v>130</v>
      </c>
      <c r="T439" s="49"/>
    </row>
    <row r="440" spans="1:20" ht="15.75" customHeight="1">
      <c r="A440" s="91"/>
      <c r="B440" s="84"/>
      <c r="C440" s="84"/>
      <c r="D440" s="92"/>
      <c r="E440" s="84"/>
      <c r="F440" s="84"/>
      <c r="G440" s="150"/>
      <c r="H440" s="123"/>
      <c r="I440" s="95"/>
      <c r="J440" s="84"/>
      <c r="K440" s="84"/>
      <c r="L440" s="84"/>
      <c r="M440" s="84"/>
      <c r="N440" s="84"/>
      <c r="O440" s="84"/>
      <c r="P440" s="95"/>
      <c r="Q440" s="84"/>
      <c r="R440" s="84"/>
      <c r="S440" s="76" t="s">
        <v>130</v>
      </c>
      <c r="T440" s="49"/>
    </row>
    <row r="441" spans="1:20" ht="15.75" customHeight="1">
      <c r="A441" s="91"/>
      <c r="B441" s="84"/>
      <c r="C441" s="84"/>
      <c r="D441" s="92"/>
      <c r="E441" s="84"/>
      <c r="F441" s="84"/>
      <c r="G441" s="150"/>
      <c r="H441" s="123"/>
      <c r="I441" s="95"/>
      <c r="J441" s="84"/>
      <c r="K441" s="84"/>
      <c r="L441" s="84"/>
      <c r="M441" s="84"/>
      <c r="N441" s="84"/>
      <c r="O441" s="84"/>
      <c r="P441" s="95"/>
      <c r="Q441" s="84"/>
      <c r="R441" s="84"/>
      <c r="S441" s="76" t="s">
        <v>130</v>
      </c>
      <c r="T441" s="49"/>
    </row>
    <row r="442" spans="1:20" ht="15.75" customHeight="1">
      <c r="A442" s="91"/>
      <c r="B442" s="84"/>
      <c r="C442" s="84"/>
      <c r="D442" s="92"/>
      <c r="E442" s="84"/>
      <c r="F442" s="84"/>
      <c r="G442" s="150"/>
      <c r="H442" s="123"/>
      <c r="I442" s="95"/>
      <c r="J442" s="84"/>
      <c r="K442" s="84"/>
      <c r="L442" s="84"/>
      <c r="M442" s="84"/>
      <c r="N442" s="84"/>
      <c r="O442" s="84"/>
      <c r="P442" s="95"/>
      <c r="Q442" s="84"/>
      <c r="R442" s="84"/>
      <c r="S442" s="76" t="s">
        <v>130</v>
      </c>
      <c r="T442" s="49"/>
    </row>
    <row r="443" spans="1:20" ht="15.75" customHeight="1">
      <c r="A443" s="91"/>
      <c r="B443" s="84"/>
      <c r="C443" s="84"/>
      <c r="D443" s="92"/>
      <c r="E443" s="84"/>
      <c r="F443" s="84"/>
      <c r="G443" s="150"/>
      <c r="H443" s="123"/>
      <c r="I443" s="95"/>
      <c r="J443" s="84"/>
      <c r="K443" s="84"/>
      <c r="L443" s="84"/>
      <c r="M443" s="84"/>
      <c r="N443" s="84"/>
      <c r="O443" s="84"/>
      <c r="P443" s="95"/>
      <c r="Q443" s="84"/>
      <c r="R443" s="84"/>
      <c r="S443" s="76" t="s">
        <v>130</v>
      </c>
      <c r="T443" s="49"/>
    </row>
    <row r="444" spans="1:20" ht="15.75" customHeight="1">
      <c r="A444" s="91"/>
      <c r="B444" s="84"/>
      <c r="C444" s="84"/>
      <c r="D444" s="92"/>
      <c r="E444" s="84"/>
      <c r="F444" s="84"/>
      <c r="G444" s="150"/>
      <c r="H444" s="123"/>
      <c r="I444" s="95"/>
      <c r="J444" s="84"/>
      <c r="K444" s="84"/>
      <c r="L444" s="84"/>
      <c r="M444" s="84"/>
      <c r="N444" s="84"/>
      <c r="O444" s="84"/>
      <c r="P444" s="95"/>
      <c r="Q444" s="84"/>
      <c r="R444" s="84"/>
      <c r="S444" s="76" t="s">
        <v>130</v>
      </c>
      <c r="T444" s="49"/>
    </row>
    <row r="445" spans="1:20" ht="15.75" customHeight="1">
      <c r="A445" s="91"/>
      <c r="B445" s="84"/>
      <c r="C445" s="84"/>
      <c r="D445" s="92"/>
      <c r="E445" s="84"/>
      <c r="F445" s="84"/>
      <c r="G445" s="150"/>
      <c r="H445" s="123"/>
      <c r="I445" s="95"/>
      <c r="J445" s="84"/>
      <c r="K445" s="84"/>
      <c r="L445" s="84"/>
      <c r="M445" s="84"/>
      <c r="N445" s="84"/>
      <c r="O445" s="84"/>
      <c r="P445" s="95"/>
      <c r="Q445" s="84"/>
      <c r="R445" s="84"/>
      <c r="S445" s="76" t="s">
        <v>130</v>
      </c>
      <c r="T445" s="49"/>
    </row>
    <row r="446" spans="1:20" ht="15.75" customHeight="1">
      <c r="A446" s="91"/>
      <c r="B446" s="84"/>
      <c r="C446" s="84"/>
      <c r="D446" s="92"/>
      <c r="E446" s="84"/>
      <c r="F446" s="84"/>
      <c r="G446" s="150"/>
      <c r="H446" s="123"/>
      <c r="I446" s="95"/>
      <c r="J446" s="84"/>
      <c r="K446" s="84"/>
      <c r="L446" s="84"/>
      <c r="M446" s="84"/>
      <c r="N446" s="84"/>
      <c r="O446" s="84"/>
      <c r="P446" s="95"/>
      <c r="Q446" s="84"/>
      <c r="R446" s="84"/>
      <c r="S446" s="76" t="s">
        <v>130</v>
      </c>
      <c r="T446" s="49"/>
    </row>
    <row r="447" spans="1:20" ht="15.75" customHeight="1">
      <c r="A447" s="91"/>
      <c r="B447" s="84"/>
      <c r="C447" s="84"/>
      <c r="D447" s="92"/>
      <c r="E447" s="84"/>
      <c r="F447" s="84"/>
      <c r="G447" s="150"/>
      <c r="H447" s="123"/>
      <c r="I447" s="95"/>
      <c r="J447" s="84"/>
      <c r="K447" s="84"/>
      <c r="L447" s="84"/>
      <c r="M447" s="84"/>
      <c r="N447" s="84"/>
      <c r="O447" s="84"/>
      <c r="P447" s="95"/>
      <c r="Q447" s="84"/>
      <c r="R447" s="84"/>
      <c r="S447" s="76" t="s">
        <v>130</v>
      </c>
      <c r="T447" s="49"/>
    </row>
    <row r="448" spans="1:20" ht="15.75" customHeight="1">
      <c r="A448" s="91"/>
      <c r="B448" s="84"/>
      <c r="C448" s="84"/>
      <c r="D448" s="92"/>
      <c r="E448" s="84"/>
      <c r="F448" s="84"/>
      <c r="G448" s="150"/>
      <c r="H448" s="123"/>
      <c r="I448" s="95"/>
      <c r="J448" s="84"/>
      <c r="K448" s="84"/>
      <c r="L448" s="84"/>
      <c r="M448" s="84"/>
      <c r="N448" s="84"/>
      <c r="O448" s="84"/>
      <c r="P448" s="95"/>
      <c r="Q448" s="84"/>
      <c r="R448" s="84"/>
      <c r="S448" s="76" t="s">
        <v>130</v>
      </c>
      <c r="T448" s="49"/>
    </row>
    <row r="449" spans="1:20" ht="15.75" customHeight="1">
      <c r="A449" s="91"/>
      <c r="B449" s="84"/>
      <c r="C449" s="84"/>
      <c r="D449" s="92"/>
      <c r="E449" s="84"/>
      <c r="F449" s="84"/>
      <c r="G449" s="150"/>
      <c r="H449" s="123"/>
      <c r="I449" s="95"/>
      <c r="J449" s="84"/>
      <c r="K449" s="84"/>
      <c r="L449" s="84"/>
      <c r="M449" s="84"/>
      <c r="N449" s="84"/>
      <c r="O449" s="84"/>
      <c r="P449" s="95"/>
      <c r="Q449" s="84"/>
      <c r="R449" s="84"/>
      <c r="S449" s="76" t="s">
        <v>130</v>
      </c>
      <c r="T449" s="49"/>
    </row>
    <row r="450" spans="1:20" ht="15.75" customHeight="1">
      <c r="A450" s="91"/>
      <c r="B450" s="84"/>
      <c r="C450" s="84"/>
      <c r="D450" s="92"/>
      <c r="E450" s="84"/>
      <c r="F450" s="84"/>
      <c r="G450" s="150"/>
      <c r="H450" s="123"/>
      <c r="I450" s="95"/>
      <c r="J450" s="84"/>
      <c r="K450" s="84"/>
      <c r="L450" s="84"/>
      <c r="M450" s="84"/>
      <c r="N450" s="84"/>
      <c r="O450" s="84"/>
      <c r="P450" s="95"/>
      <c r="Q450" s="84"/>
      <c r="R450" s="84"/>
      <c r="S450" s="76" t="s">
        <v>130</v>
      </c>
      <c r="T450" s="49"/>
    </row>
    <row r="451" spans="1:20" ht="15.75" customHeight="1">
      <c r="A451" s="91"/>
      <c r="B451" s="84"/>
      <c r="C451" s="84"/>
      <c r="D451" s="92"/>
      <c r="E451" s="84"/>
      <c r="F451" s="84"/>
      <c r="G451" s="150"/>
      <c r="H451" s="123"/>
      <c r="I451" s="95"/>
      <c r="J451" s="84"/>
      <c r="K451" s="84"/>
      <c r="L451" s="84"/>
      <c r="M451" s="84"/>
      <c r="N451" s="84"/>
      <c r="O451" s="84"/>
      <c r="P451" s="95"/>
      <c r="Q451" s="84"/>
      <c r="R451" s="84"/>
      <c r="S451" s="76" t="s">
        <v>130</v>
      </c>
      <c r="T451" s="49"/>
    </row>
    <row r="452" spans="1:20" ht="15.75" customHeight="1">
      <c r="A452" s="49"/>
      <c r="B452" s="49"/>
      <c r="C452" s="49"/>
      <c r="D452" s="49"/>
      <c r="E452" s="49"/>
      <c r="F452" s="49"/>
      <c r="G452" s="49"/>
      <c r="H452" s="49"/>
      <c r="I452" s="49"/>
      <c r="J452" s="49"/>
      <c r="K452" s="49"/>
      <c r="L452" s="49"/>
      <c r="M452" s="49"/>
      <c r="N452" s="49"/>
      <c r="O452" s="49"/>
      <c r="P452" s="49"/>
      <c r="Q452" s="49"/>
      <c r="R452" s="49"/>
      <c r="S452" s="49"/>
      <c r="T452" s="49"/>
    </row>
    <row r="453" spans="1:20" ht="15.75" customHeight="1">
      <c r="A453" s="49"/>
      <c r="B453" s="49"/>
      <c r="C453" s="49"/>
      <c r="D453" s="49"/>
      <c r="E453" s="49"/>
      <c r="F453" s="49"/>
      <c r="G453" s="49"/>
      <c r="H453" s="49"/>
      <c r="I453" s="49"/>
      <c r="J453" s="49"/>
      <c r="K453" s="49"/>
      <c r="L453" s="49"/>
      <c r="M453" s="49"/>
      <c r="N453" s="49"/>
      <c r="O453" s="49"/>
      <c r="P453" s="49"/>
      <c r="Q453" s="49"/>
      <c r="R453" s="49"/>
      <c r="S453" s="49"/>
      <c r="T453" s="49"/>
    </row>
    <row r="454" spans="1:20" ht="15.75" customHeight="1">
      <c r="A454" s="49"/>
      <c r="B454" s="49"/>
      <c r="C454" s="49"/>
      <c r="D454" s="49"/>
      <c r="E454" s="49"/>
      <c r="F454" s="49"/>
      <c r="G454" s="49"/>
      <c r="H454" s="49"/>
      <c r="I454" s="49"/>
      <c r="J454" s="49"/>
      <c r="K454" s="49"/>
      <c r="L454" s="49"/>
      <c r="M454" s="49"/>
      <c r="N454" s="49"/>
      <c r="O454" s="49"/>
      <c r="P454" s="49"/>
      <c r="Q454" s="49"/>
      <c r="R454" s="49"/>
      <c r="S454" s="49"/>
      <c r="T454" s="49"/>
    </row>
    <row r="455" spans="1:20" ht="15.75" customHeight="1">
      <c r="A455" s="49"/>
      <c r="B455" s="49"/>
      <c r="C455" s="49"/>
      <c r="D455" s="49"/>
      <c r="E455" s="49"/>
      <c r="F455" s="49"/>
      <c r="G455" s="49"/>
      <c r="H455" s="49"/>
      <c r="I455" s="49"/>
      <c r="J455" s="49"/>
      <c r="K455" s="49"/>
      <c r="L455" s="49"/>
      <c r="M455" s="49"/>
      <c r="N455" s="49"/>
      <c r="O455" s="49"/>
      <c r="P455" s="49"/>
      <c r="Q455" s="49"/>
      <c r="R455" s="49"/>
      <c r="S455" s="49"/>
      <c r="T455" s="49"/>
    </row>
    <row r="456" spans="1:20" ht="15.75" customHeight="1">
      <c r="A456" s="49"/>
      <c r="B456" s="49"/>
      <c r="C456" s="49"/>
      <c r="D456" s="49"/>
      <c r="E456" s="49"/>
      <c r="F456" s="49"/>
      <c r="G456" s="49"/>
      <c r="H456" s="49"/>
      <c r="I456" s="49"/>
      <c r="J456" s="49"/>
      <c r="K456" s="49"/>
      <c r="L456" s="49"/>
      <c r="M456" s="49"/>
      <c r="N456" s="49"/>
      <c r="O456" s="49"/>
      <c r="P456" s="49"/>
      <c r="Q456" s="49"/>
      <c r="R456" s="49"/>
      <c r="S456" s="49"/>
      <c r="T456" s="49"/>
    </row>
    <row r="457" spans="1:20" ht="15.75" customHeight="1">
      <c r="A457" s="49"/>
      <c r="B457" s="49"/>
      <c r="C457" s="49"/>
      <c r="D457" s="49"/>
      <c r="E457" s="49"/>
      <c r="F457" s="49"/>
      <c r="G457" s="49"/>
      <c r="H457" s="49"/>
      <c r="I457" s="49"/>
      <c r="J457" s="49"/>
      <c r="K457" s="49"/>
      <c r="L457" s="49"/>
      <c r="M457" s="49"/>
      <c r="N457" s="49"/>
      <c r="O457" s="49"/>
      <c r="P457" s="49"/>
      <c r="Q457" s="49"/>
      <c r="R457" s="49"/>
      <c r="S457" s="49"/>
      <c r="T457" s="49"/>
    </row>
    <row r="458" spans="1:20" ht="15.75" customHeight="1">
      <c r="A458" s="49"/>
      <c r="B458" s="49"/>
      <c r="C458" s="49"/>
      <c r="D458" s="49"/>
      <c r="E458" s="49"/>
      <c r="F458" s="49"/>
      <c r="G458" s="49"/>
      <c r="H458" s="49"/>
      <c r="I458" s="49"/>
      <c r="J458" s="49"/>
      <c r="K458" s="49"/>
      <c r="L458" s="49"/>
      <c r="M458" s="49"/>
      <c r="N458" s="49"/>
      <c r="O458" s="49"/>
      <c r="P458" s="49"/>
      <c r="Q458" s="49"/>
      <c r="R458" s="49"/>
      <c r="S458" s="49"/>
      <c r="T458" s="49"/>
    </row>
    <row r="459" spans="1:20" ht="15.75" customHeight="1">
      <c r="A459" s="49"/>
      <c r="B459" s="49"/>
      <c r="C459" s="49"/>
      <c r="D459" s="49"/>
      <c r="E459" s="49"/>
      <c r="F459" s="49"/>
      <c r="G459" s="49"/>
      <c r="H459" s="49"/>
      <c r="I459" s="49"/>
      <c r="J459" s="49"/>
      <c r="K459" s="49"/>
      <c r="L459" s="49"/>
      <c r="M459" s="49"/>
      <c r="N459" s="49"/>
      <c r="O459" s="49"/>
      <c r="P459" s="49"/>
      <c r="Q459" s="49"/>
      <c r="R459" s="49"/>
      <c r="S459" s="49"/>
      <c r="T459" s="49"/>
    </row>
    <row r="460" spans="1:20" ht="15.75" customHeight="1">
      <c r="A460" s="49"/>
      <c r="B460" s="49"/>
      <c r="C460" s="49"/>
      <c r="D460" s="49"/>
      <c r="E460" s="49"/>
      <c r="F460" s="49"/>
      <c r="G460" s="49"/>
      <c r="H460" s="49"/>
      <c r="I460" s="49"/>
      <c r="J460" s="49"/>
      <c r="K460" s="49"/>
      <c r="L460" s="49"/>
      <c r="M460" s="49"/>
      <c r="N460" s="49"/>
      <c r="O460" s="49"/>
      <c r="P460" s="49"/>
      <c r="Q460" s="49"/>
      <c r="R460" s="49"/>
      <c r="S460" s="49"/>
      <c r="T460" s="49"/>
    </row>
    <row r="461" spans="1:20" ht="15.75" customHeight="1">
      <c r="A461" s="49"/>
      <c r="B461" s="49"/>
      <c r="C461" s="49"/>
      <c r="D461" s="49"/>
      <c r="E461" s="49"/>
      <c r="F461" s="49"/>
      <c r="G461" s="49"/>
      <c r="H461" s="49"/>
      <c r="I461" s="49"/>
      <c r="J461" s="49"/>
      <c r="K461" s="49"/>
      <c r="L461" s="49"/>
      <c r="M461" s="49"/>
      <c r="N461" s="49"/>
      <c r="O461" s="49"/>
      <c r="P461" s="49"/>
      <c r="Q461" s="49"/>
      <c r="R461" s="49"/>
      <c r="S461" s="49"/>
      <c r="T461" s="49"/>
    </row>
    <row r="462" spans="1:20" ht="15.75" customHeight="1">
      <c r="A462" s="49"/>
      <c r="B462" s="49"/>
      <c r="C462" s="49"/>
      <c r="D462" s="49"/>
      <c r="E462" s="49"/>
      <c r="F462" s="49"/>
      <c r="G462" s="49"/>
      <c r="H462" s="49"/>
      <c r="I462" s="49"/>
      <c r="J462" s="49"/>
      <c r="K462" s="49"/>
      <c r="L462" s="49"/>
      <c r="M462" s="49"/>
      <c r="N462" s="49"/>
      <c r="O462" s="49"/>
      <c r="P462" s="49"/>
      <c r="Q462" s="49"/>
      <c r="R462" s="49"/>
      <c r="S462" s="49"/>
      <c r="T462" s="49"/>
    </row>
    <row r="463" spans="1:20" ht="15.75" customHeight="1">
      <c r="A463" s="49"/>
      <c r="B463" s="49"/>
      <c r="C463" s="49"/>
      <c r="D463" s="49"/>
      <c r="E463" s="49"/>
      <c r="F463" s="49"/>
      <c r="G463" s="49"/>
      <c r="H463" s="49"/>
      <c r="I463" s="49"/>
      <c r="J463" s="49"/>
      <c r="K463" s="49"/>
      <c r="L463" s="49"/>
      <c r="M463" s="49"/>
      <c r="N463" s="49"/>
      <c r="O463" s="49"/>
      <c r="P463" s="49"/>
      <c r="Q463" s="49"/>
      <c r="R463" s="49"/>
      <c r="S463" s="49"/>
      <c r="T463" s="49"/>
    </row>
    <row r="464" spans="1:20" ht="15.75" customHeight="1">
      <c r="A464" s="49"/>
      <c r="B464" s="49"/>
      <c r="C464" s="49"/>
      <c r="D464" s="49"/>
      <c r="E464" s="49"/>
      <c r="F464" s="49"/>
      <c r="G464" s="49"/>
      <c r="H464" s="49"/>
      <c r="I464" s="49"/>
      <c r="J464" s="49"/>
      <c r="K464" s="49"/>
      <c r="L464" s="49"/>
      <c r="M464" s="49"/>
      <c r="N464" s="49"/>
      <c r="O464" s="49"/>
      <c r="P464" s="49"/>
      <c r="Q464" s="49"/>
      <c r="R464" s="49"/>
      <c r="S464" s="49"/>
      <c r="T464" s="49"/>
    </row>
    <row r="465" spans="1:20" ht="15.75" customHeight="1">
      <c r="A465" s="49"/>
      <c r="B465" s="49"/>
      <c r="C465" s="49"/>
      <c r="D465" s="49"/>
      <c r="E465" s="49"/>
      <c r="F465" s="49"/>
      <c r="G465" s="49"/>
      <c r="H465" s="49"/>
      <c r="I465" s="49"/>
      <c r="J465" s="49"/>
      <c r="K465" s="49"/>
      <c r="L465" s="49"/>
      <c r="M465" s="49"/>
      <c r="N465" s="49"/>
      <c r="O465" s="49"/>
      <c r="P465" s="49"/>
      <c r="Q465" s="49"/>
      <c r="R465" s="49"/>
      <c r="S465" s="49"/>
      <c r="T465" s="49"/>
    </row>
    <row r="466" spans="1:20" ht="15.75" customHeight="1">
      <c r="A466" s="49"/>
      <c r="B466" s="49"/>
      <c r="C466" s="49"/>
      <c r="D466" s="49"/>
      <c r="E466" s="49"/>
      <c r="F466" s="49"/>
      <c r="G466" s="49"/>
      <c r="H466" s="49"/>
      <c r="I466" s="49"/>
      <c r="J466" s="49"/>
      <c r="K466" s="49"/>
      <c r="L466" s="49"/>
      <c r="M466" s="49"/>
      <c r="N466" s="49"/>
      <c r="O466" s="49"/>
      <c r="P466" s="49"/>
      <c r="Q466" s="49"/>
      <c r="R466" s="49"/>
      <c r="S466" s="49"/>
      <c r="T466" s="49"/>
    </row>
    <row r="467" spans="1:20" ht="15.75" customHeight="1">
      <c r="A467" s="49"/>
      <c r="B467" s="49"/>
      <c r="C467" s="49"/>
      <c r="D467" s="49"/>
      <c r="E467" s="49"/>
      <c r="F467" s="49"/>
      <c r="G467" s="49"/>
      <c r="H467" s="49"/>
      <c r="I467" s="49"/>
      <c r="J467" s="49"/>
      <c r="K467" s="49"/>
      <c r="L467" s="49"/>
      <c r="M467" s="49"/>
      <c r="N467" s="49"/>
      <c r="O467" s="49"/>
      <c r="P467" s="49"/>
      <c r="Q467" s="49"/>
      <c r="R467" s="49"/>
      <c r="S467" s="49"/>
      <c r="T467" s="49"/>
    </row>
    <row r="468" spans="1:20" ht="15.75" customHeight="1">
      <c r="A468" s="49"/>
      <c r="B468" s="49"/>
      <c r="C468" s="49"/>
      <c r="D468" s="49"/>
      <c r="E468" s="49"/>
      <c r="F468" s="49"/>
      <c r="G468" s="49"/>
      <c r="H468" s="49"/>
      <c r="I468" s="49"/>
      <c r="J468" s="49"/>
      <c r="K468" s="49"/>
      <c r="L468" s="49"/>
      <c r="M468" s="49"/>
      <c r="N468" s="49"/>
      <c r="O468" s="49"/>
      <c r="P468" s="49"/>
      <c r="Q468" s="49"/>
      <c r="R468" s="49"/>
      <c r="S468" s="49"/>
      <c r="T468" s="49"/>
    </row>
    <row r="469" spans="1:20" ht="15.75" customHeight="1">
      <c r="A469" s="49"/>
      <c r="B469" s="49"/>
      <c r="C469" s="49"/>
      <c r="D469" s="49"/>
      <c r="E469" s="49"/>
      <c r="F469" s="49"/>
      <c r="G469" s="49"/>
      <c r="H469" s="49"/>
      <c r="I469" s="49"/>
      <c r="J469" s="49"/>
      <c r="K469" s="49"/>
      <c r="L469" s="49"/>
      <c r="M469" s="49"/>
      <c r="N469" s="49"/>
      <c r="O469" s="49"/>
      <c r="P469" s="49"/>
      <c r="Q469" s="49"/>
      <c r="R469" s="49"/>
      <c r="S469" s="49"/>
      <c r="T469" s="49"/>
    </row>
    <row r="470" spans="1:20" ht="15.75" customHeight="1">
      <c r="A470" s="49"/>
      <c r="B470" s="49"/>
      <c r="C470" s="49"/>
      <c r="D470" s="49"/>
      <c r="E470" s="49"/>
      <c r="F470" s="49"/>
      <c r="G470" s="49"/>
      <c r="H470" s="49"/>
      <c r="I470" s="49"/>
      <c r="J470" s="49"/>
      <c r="K470" s="49"/>
      <c r="L470" s="49"/>
      <c r="M470" s="49"/>
      <c r="N470" s="49"/>
      <c r="O470" s="49"/>
      <c r="P470" s="49"/>
      <c r="Q470" s="49"/>
      <c r="R470" s="49"/>
      <c r="S470" s="49"/>
      <c r="T470" s="49"/>
    </row>
    <row r="471" spans="1:20" ht="15.75" customHeight="1">
      <c r="A471" s="49"/>
      <c r="B471" s="49"/>
      <c r="C471" s="49"/>
      <c r="D471" s="49"/>
      <c r="E471" s="49"/>
      <c r="F471" s="49"/>
      <c r="G471" s="49"/>
      <c r="H471" s="49"/>
      <c r="I471" s="49"/>
      <c r="J471" s="49"/>
      <c r="K471" s="49"/>
      <c r="L471" s="49"/>
      <c r="M471" s="49"/>
      <c r="N471" s="49"/>
      <c r="O471" s="49"/>
      <c r="P471" s="49"/>
      <c r="Q471" s="49"/>
      <c r="R471" s="49"/>
      <c r="S471" s="49"/>
      <c r="T471" s="49"/>
    </row>
    <row r="472" spans="1:20" ht="15.75" customHeight="1">
      <c r="A472" s="49"/>
      <c r="B472" s="49"/>
      <c r="C472" s="49"/>
      <c r="D472" s="49"/>
      <c r="E472" s="49"/>
      <c r="F472" s="49"/>
      <c r="G472" s="49"/>
      <c r="H472" s="49"/>
      <c r="I472" s="49"/>
      <c r="J472" s="49"/>
      <c r="K472" s="49"/>
      <c r="L472" s="49"/>
      <c r="M472" s="49"/>
      <c r="N472" s="49"/>
      <c r="O472" s="49"/>
      <c r="P472" s="49"/>
      <c r="Q472" s="49"/>
      <c r="R472" s="49"/>
      <c r="S472" s="49"/>
      <c r="T472" s="49"/>
    </row>
    <row r="473" spans="1:20" ht="15.75" customHeight="1">
      <c r="A473" s="49"/>
      <c r="B473" s="49"/>
      <c r="C473" s="49"/>
      <c r="D473" s="49"/>
      <c r="E473" s="49"/>
      <c r="F473" s="49"/>
      <c r="G473" s="49"/>
      <c r="H473" s="49"/>
      <c r="I473" s="49"/>
      <c r="J473" s="49"/>
      <c r="K473" s="49"/>
      <c r="L473" s="49"/>
      <c r="M473" s="49"/>
      <c r="N473" s="49"/>
      <c r="O473" s="49"/>
      <c r="P473" s="49"/>
      <c r="Q473" s="49"/>
      <c r="R473" s="49"/>
      <c r="S473" s="49"/>
      <c r="T473" s="49"/>
    </row>
    <row r="474" spans="1:20" ht="15.75" customHeight="1">
      <c r="A474" s="49"/>
      <c r="B474" s="49"/>
      <c r="C474" s="49"/>
      <c r="D474" s="49"/>
      <c r="E474" s="49"/>
      <c r="F474" s="49"/>
      <c r="G474" s="49"/>
      <c r="H474" s="49"/>
      <c r="I474" s="49"/>
      <c r="J474" s="49"/>
      <c r="K474" s="49"/>
      <c r="L474" s="49"/>
      <c r="M474" s="49"/>
      <c r="N474" s="49"/>
      <c r="O474" s="49"/>
      <c r="P474" s="49"/>
      <c r="Q474" s="49"/>
      <c r="R474" s="49"/>
      <c r="S474" s="49"/>
      <c r="T474" s="49"/>
    </row>
    <row r="475" spans="1:20" ht="15.75" customHeight="1">
      <c r="A475" s="49"/>
      <c r="B475" s="49"/>
      <c r="C475" s="49"/>
      <c r="D475" s="49"/>
      <c r="E475" s="49"/>
      <c r="F475" s="49"/>
      <c r="G475" s="49"/>
      <c r="H475" s="49"/>
      <c r="I475" s="49"/>
      <c r="J475" s="49"/>
      <c r="K475" s="49"/>
      <c r="L475" s="49"/>
      <c r="M475" s="49"/>
      <c r="N475" s="49"/>
      <c r="O475" s="49"/>
      <c r="P475" s="49"/>
      <c r="Q475" s="49"/>
      <c r="R475" s="49"/>
      <c r="S475" s="49"/>
      <c r="T475" s="49"/>
    </row>
    <row r="476" spans="1:20" ht="15.75" customHeight="1">
      <c r="A476" s="49"/>
      <c r="B476" s="49"/>
      <c r="C476" s="49"/>
      <c r="D476" s="49"/>
      <c r="E476" s="49"/>
      <c r="F476" s="49"/>
      <c r="G476" s="49"/>
      <c r="H476" s="49"/>
      <c r="I476" s="49"/>
      <c r="J476" s="49"/>
      <c r="K476" s="49"/>
      <c r="L476" s="49"/>
      <c r="M476" s="49"/>
      <c r="N476" s="49"/>
      <c r="O476" s="49"/>
      <c r="P476" s="49"/>
      <c r="Q476" s="49"/>
      <c r="R476" s="49"/>
      <c r="S476" s="49"/>
      <c r="T476" s="49"/>
    </row>
    <row r="477" spans="1:20" ht="15.75" customHeight="1">
      <c r="A477" s="49"/>
      <c r="B477" s="49"/>
      <c r="C477" s="49"/>
      <c r="D477" s="49"/>
      <c r="E477" s="49"/>
      <c r="F477" s="49"/>
      <c r="G477" s="49"/>
      <c r="H477" s="49"/>
      <c r="I477" s="49"/>
      <c r="J477" s="49"/>
      <c r="K477" s="49"/>
      <c r="L477" s="49"/>
      <c r="M477" s="49"/>
      <c r="N477" s="49"/>
      <c r="O477" s="49"/>
      <c r="P477" s="49"/>
      <c r="Q477" s="49"/>
      <c r="R477" s="49"/>
      <c r="S477" s="49"/>
      <c r="T477" s="49"/>
    </row>
    <row r="478" spans="1:20" ht="15.75" customHeight="1">
      <c r="A478" s="49"/>
      <c r="B478" s="49"/>
      <c r="C478" s="49"/>
      <c r="D478" s="49"/>
      <c r="E478" s="49"/>
      <c r="F478" s="49"/>
      <c r="G478" s="49"/>
      <c r="H478" s="49"/>
      <c r="I478" s="49"/>
      <c r="J478" s="49"/>
      <c r="K478" s="49"/>
      <c r="L478" s="49"/>
      <c r="M478" s="49"/>
      <c r="N478" s="49"/>
      <c r="O478" s="49"/>
      <c r="P478" s="49"/>
      <c r="Q478" s="49"/>
      <c r="R478" s="49"/>
      <c r="S478" s="49"/>
      <c r="T478" s="49"/>
    </row>
    <row r="479" spans="1:20" ht="15.75" customHeight="1">
      <c r="A479" s="49"/>
      <c r="B479" s="49"/>
      <c r="C479" s="49"/>
      <c r="D479" s="49"/>
      <c r="E479" s="49"/>
      <c r="F479" s="49"/>
      <c r="G479" s="49"/>
      <c r="H479" s="49"/>
      <c r="I479" s="49"/>
      <c r="J479" s="49"/>
      <c r="K479" s="49"/>
      <c r="L479" s="49"/>
      <c r="M479" s="49"/>
      <c r="N479" s="49"/>
      <c r="O479" s="49"/>
      <c r="P479" s="49"/>
      <c r="Q479" s="49"/>
      <c r="R479" s="49"/>
      <c r="S479" s="49"/>
      <c r="T479" s="49"/>
    </row>
    <row r="480" spans="1:20" ht="15.75" customHeight="1">
      <c r="A480" s="49"/>
      <c r="B480" s="49"/>
      <c r="C480" s="49"/>
      <c r="D480" s="49"/>
      <c r="E480" s="49"/>
      <c r="F480" s="49"/>
      <c r="G480" s="49"/>
      <c r="H480" s="49"/>
      <c r="I480" s="49"/>
      <c r="J480" s="49"/>
      <c r="K480" s="49"/>
      <c r="L480" s="49"/>
      <c r="M480" s="49"/>
      <c r="N480" s="49"/>
      <c r="O480" s="49"/>
      <c r="P480" s="49"/>
      <c r="Q480" s="49"/>
      <c r="R480" s="49"/>
      <c r="S480" s="49"/>
      <c r="T480" s="49"/>
    </row>
    <row r="481" spans="1:20" ht="15.75" customHeight="1">
      <c r="A481" s="49"/>
      <c r="B481" s="49"/>
      <c r="C481" s="49"/>
      <c r="D481" s="49"/>
      <c r="E481" s="49"/>
      <c r="F481" s="49"/>
      <c r="G481" s="49"/>
      <c r="H481" s="49"/>
      <c r="I481" s="49"/>
      <c r="J481" s="49"/>
      <c r="K481" s="49"/>
      <c r="L481" s="49"/>
      <c r="M481" s="49"/>
      <c r="N481" s="49"/>
      <c r="O481" s="49"/>
      <c r="P481" s="49"/>
      <c r="Q481" s="49"/>
      <c r="R481" s="49"/>
      <c r="S481" s="49"/>
      <c r="T481" s="49"/>
    </row>
    <row r="482" spans="1:20" ht="15.75" customHeight="1">
      <c r="A482" s="49"/>
      <c r="B482" s="49"/>
      <c r="C482" s="49"/>
      <c r="D482" s="49"/>
      <c r="E482" s="49"/>
      <c r="F482" s="49"/>
      <c r="G482" s="49"/>
      <c r="H482" s="49"/>
      <c r="I482" s="49"/>
      <c r="J482" s="49"/>
      <c r="K482" s="49"/>
      <c r="L482" s="49"/>
      <c r="M482" s="49"/>
      <c r="N482" s="49"/>
      <c r="O482" s="49"/>
      <c r="P482" s="49"/>
      <c r="Q482" s="49"/>
      <c r="R482" s="49"/>
      <c r="S482" s="49"/>
      <c r="T482" s="49"/>
    </row>
    <row r="483" spans="1:20" ht="15.75" customHeight="1">
      <c r="A483" s="49"/>
      <c r="B483" s="49"/>
      <c r="C483" s="49"/>
      <c r="D483" s="49"/>
      <c r="E483" s="49"/>
      <c r="F483" s="49"/>
      <c r="G483" s="49"/>
      <c r="H483" s="49"/>
      <c r="I483" s="49"/>
      <c r="J483" s="49"/>
      <c r="K483" s="49"/>
      <c r="L483" s="49"/>
      <c r="M483" s="49"/>
      <c r="N483" s="49"/>
      <c r="O483" s="49"/>
      <c r="P483" s="49"/>
      <c r="Q483" s="49"/>
      <c r="R483" s="49"/>
      <c r="S483" s="49"/>
      <c r="T483" s="49"/>
    </row>
    <row r="484" spans="1:20" ht="15.75" customHeight="1">
      <c r="A484" s="49"/>
      <c r="B484" s="49"/>
      <c r="C484" s="49"/>
      <c r="D484" s="49"/>
      <c r="E484" s="49"/>
      <c r="F484" s="49"/>
      <c r="G484" s="49"/>
      <c r="H484" s="49"/>
      <c r="I484" s="49"/>
      <c r="J484" s="49"/>
      <c r="K484" s="49"/>
      <c r="L484" s="49"/>
      <c r="M484" s="49"/>
      <c r="N484" s="49"/>
      <c r="O484" s="49"/>
      <c r="P484" s="49"/>
      <c r="Q484" s="49"/>
      <c r="R484" s="49"/>
      <c r="S484" s="49"/>
      <c r="T484" s="49"/>
    </row>
    <row r="485" spans="1:20" ht="15.75" customHeight="1">
      <c r="A485" s="49"/>
      <c r="B485" s="49"/>
      <c r="C485" s="49"/>
      <c r="D485" s="49"/>
      <c r="E485" s="49"/>
      <c r="F485" s="49"/>
      <c r="G485" s="49"/>
      <c r="H485" s="49"/>
      <c r="I485" s="49"/>
      <c r="J485" s="49"/>
      <c r="K485" s="49"/>
      <c r="L485" s="49"/>
      <c r="M485" s="49"/>
      <c r="N485" s="49"/>
      <c r="O485" s="49"/>
      <c r="P485" s="49"/>
      <c r="Q485" s="49"/>
      <c r="R485" s="49"/>
      <c r="S485" s="49"/>
      <c r="T485" s="49"/>
    </row>
    <row r="486" spans="1:20" ht="15.75" customHeight="1">
      <c r="A486" s="49"/>
      <c r="B486" s="49"/>
      <c r="C486" s="49"/>
      <c r="D486" s="49"/>
      <c r="E486" s="49"/>
      <c r="F486" s="49"/>
      <c r="G486" s="49"/>
      <c r="H486" s="49"/>
      <c r="I486" s="49"/>
      <c r="J486" s="49"/>
      <c r="K486" s="49"/>
      <c r="L486" s="49"/>
      <c r="M486" s="49"/>
      <c r="N486" s="49"/>
      <c r="O486" s="49"/>
      <c r="P486" s="49"/>
      <c r="Q486" s="49"/>
      <c r="R486" s="49"/>
      <c r="S486" s="49"/>
      <c r="T486" s="49"/>
    </row>
    <row r="487" spans="1:20" ht="15.75" customHeight="1"/>
    <row r="488" spans="1:20" ht="15.75" customHeight="1"/>
    <row r="489" spans="1:20" ht="15.75" customHeight="1"/>
    <row r="490" spans="1:20" ht="15.75" customHeight="1"/>
    <row r="491" spans="1:20" ht="15.75" customHeight="1"/>
    <row r="492" spans="1:20" ht="15.75" customHeight="1"/>
    <row r="493" spans="1:20" ht="15.75" customHeight="1"/>
    <row r="494" spans="1:20" ht="15.75" customHeight="1"/>
    <row r="495" spans="1:20" ht="15.75" customHeight="1"/>
    <row r="496" spans="1:20"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5:T451"/>
  <hyperlinks>
    <hyperlink ref="K8" r:id="rId1"/>
    <hyperlink ref="K10" r:id="rId2"/>
    <hyperlink ref="K13" r:id="rId3"/>
    <hyperlink ref="J15" r:id="rId4"/>
    <hyperlink ref="J16" r:id="rId5"/>
    <hyperlink ref="J17" r:id="rId6"/>
    <hyperlink ref="J18" r:id="rId7"/>
    <hyperlink ref="J19" r:id="rId8"/>
    <hyperlink ref="J20" r:id="rId9"/>
    <hyperlink ref="J21" r:id="rId10"/>
    <hyperlink ref="J22" r:id="rId11" location="com/procedure/view/procedure/684124"/>
    <hyperlink ref="J23" r:id="rId12" location="com/procedure/view/procedure/683808"/>
    <hyperlink ref="J24" r:id="rId13"/>
    <hyperlink ref="J25" r:id="rId14"/>
    <hyperlink ref="J26" r:id="rId15" location="com/procedure/view/procedure/685000"/>
    <hyperlink ref="J27" r:id="rId16"/>
    <hyperlink ref="J28" r:id="rId17"/>
    <hyperlink ref="J29" r:id="rId18"/>
    <hyperlink ref="J30" r:id="rId19"/>
    <hyperlink ref="J31" r:id="rId20"/>
    <hyperlink ref="J32" r:id="rId21"/>
    <hyperlink ref="J33" r:id="rId22" location="com/procedure/view/procedure/685219"/>
    <hyperlink ref="J34" r:id="rId23" location="com/procedure/view/procedure/685293"/>
    <hyperlink ref="J35" r:id="rId24" location="com/procedure/view/procedure/684842"/>
    <hyperlink ref="K38" r:id="rId25"/>
    <hyperlink ref="K39" r:id="rId26"/>
    <hyperlink ref="K40" r:id="rId27"/>
    <hyperlink ref="J42" r:id="rId28"/>
    <hyperlink ref="J43" r:id="rId29"/>
    <hyperlink ref="J46" r:id="rId30"/>
    <hyperlink ref="A48" r:id="rId31" display="https://zakupki.gov.ru/223/purchase/public/purchase/info/common-info.html?regNumber=32110052914"/>
    <hyperlink ref="J48" r:id="rId32"/>
    <hyperlink ref="J50" r:id="rId33"/>
    <hyperlink ref="J51" r:id="rId34"/>
    <hyperlink ref="K51" r:id="rId35"/>
    <hyperlink ref="J52" r:id="rId36"/>
    <hyperlink ref="K52" r:id="rId37"/>
    <hyperlink ref="J53" r:id="rId38"/>
    <hyperlink ref="J54" r:id="rId39" location="download_documentation"/>
    <hyperlink ref="J55" r:id="rId40"/>
    <hyperlink ref="K55" r:id="rId41"/>
    <hyperlink ref="J56" r:id="rId42"/>
    <hyperlink ref="J57" r:id="rId43"/>
    <hyperlink ref="J58" r:id="rId44"/>
    <hyperlink ref="J59" r:id="rId45"/>
    <hyperlink ref="K59" r:id="rId46"/>
    <hyperlink ref="J60" r:id="rId47"/>
    <hyperlink ref="K60" r:id="rId48"/>
    <hyperlink ref="J61" r:id="rId49"/>
    <hyperlink ref="K61" r:id="rId50"/>
    <hyperlink ref="J62" r:id="rId51" location="download_documentation"/>
    <hyperlink ref="J64" r:id="rId52"/>
    <hyperlink ref="K64" r:id="rId53"/>
    <hyperlink ref="J65" r:id="rId54"/>
    <hyperlink ref="K65" r:id="rId55"/>
    <hyperlink ref="J66" r:id="rId56"/>
    <hyperlink ref="K66" r:id="rId57"/>
    <hyperlink ref="J67" r:id="rId58"/>
    <hyperlink ref="J68" r:id="rId59" location="download_documentation"/>
    <hyperlink ref="J69" r:id="rId60"/>
    <hyperlink ref="K69" r:id="rId61"/>
    <hyperlink ref="J70" r:id="rId62"/>
    <hyperlink ref="J71" r:id="rId63"/>
    <hyperlink ref="J72" r:id="rId64"/>
    <hyperlink ref="J73" r:id="rId65"/>
    <hyperlink ref="J74" r:id="rId66"/>
    <hyperlink ref="J78" r:id="rId67"/>
    <hyperlink ref="J79" r:id="rId68"/>
    <hyperlink ref="J80" r:id="rId69"/>
    <hyperlink ref="J81" r:id="rId70"/>
    <hyperlink ref="J82" r:id="rId71"/>
    <hyperlink ref="J83" r:id="rId72"/>
    <hyperlink ref="J84" r:id="rId73" location="download_documentation"/>
    <hyperlink ref="J85" r:id="rId74" location="com/procedure/view/procedure/18903"/>
    <hyperlink ref="J86" r:id="rId75"/>
    <hyperlink ref="J87" r:id="rId76"/>
    <hyperlink ref="J88" r:id="rId77"/>
    <hyperlink ref="J89" r:id="rId78"/>
    <hyperlink ref="J90" r:id="rId79"/>
    <hyperlink ref="J91" r:id="rId80"/>
    <hyperlink ref="J92" r:id="rId81"/>
    <hyperlink ref="J94" r:id="rId82"/>
    <hyperlink ref="J95" r:id="rId83"/>
    <hyperlink ref="J96" r:id="rId84"/>
    <hyperlink ref="J97" r:id="rId85"/>
    <hyperlink ref="J98" r:id="rId86"/>
    <hyperlink ref="J99" r:id="rId87"/>
    <hyperlink ref="J100" r:id="rId88"/>
    <hyperlink ref="J101" r:id="rId89" location="download_documentation"/>
    <hyperlink ref="J102" r:id="rId90"/>
    <hyperlink ref="J103" r:id="rId91"/>
    <hyperlink ref="J104" r:id="rId92"/>
    <hyperlink ref="J105" r:id="rId93"/>
    <hyperlink ref="J106" r:id="rId94"/>
    <hyperlink ref="J107" r:id="rId95"/>
    <hyperlink ref="J108" r:id="rId96"/>
    <hyperlink ref="J109" r:id="rId97"/>
    <hyperlink ref="J110" r:id="rId98"/>
    <hyperlink ref="J111" r:id="rId99"/>
    <hyperlink ref="J112" r:id="rId100"/>
    <hyperlink ref="J113" r:id="rId101"/>
    <hyperlink ref="J114" r:id="rId102"/>
    <hyperlink ref="J115" r:id="rId103"/>
    <hyperlink ref="J118" r:id="rId104"/>
    <hyperlink ref="J119" r:id="rId105"/>
    <hyperlink ref="J120" r:id="rId106"/>
    <hyperlink ref="J121" r:id="rId107"/>
    <hyperlink ref="J122" r:id="rId108"/>
    <hyperlink ref="J123" r:id="rId109" location="download_documentation"/>
    <hyperlink ref="J124" r:id="rId110"/>
    <hyperlink ref="J125" r:id="rId111"/>
    <hyperlink ref="J126" r:id="rId112" location="download_documentation"/>
    <hyperlink ref="J127" r:id="rId113" location="com/procedure/view/procedure/498367"/>
    <hyperlink ref="J128" r:id="rId114" location="download_documentation"/>
    <hyperlink ref="J129" r:id="rId115" location="download_documentation"/>
    <hyperlink ref="J130" r:id="rId116" location="nsi/priceorder/directOpen/orderId/181280"/>
    <hyperlink ref="J131" r:id="rId117"/>
    <hyperlink ref="J132" r:id="rId118"/>
    <hyperlink ref="J133" r:id="rId119" location="download_documentation"/>
    <hyperlink ref="J134" r:id="rId120"/>
    <hyperlink ref="J135" r:id="rId121" location="nsi/priceorder/directOpen/orderId/195261"/>
    <hyperlink ref="J136" r:id="rId122"/>
    <hyperlink ref="J137" r:id="rId123"/>
    <hyperlink ref="C139" r:id="rId124"/>
    <hyperlink ref="J139" r:id="rId125"/>
    <hyperlink ref="J140" r:id="rId126" location="com/procedure/view/procedure/717614"/>
    <hyperlink ref="J141" r:id="rId1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workbookViewId="0"/>
  </sheetViews>
  <sheetFormatPr defaultColWidth="14.42578125" defaultRowHeight="15" customHeight="1"/>
  <cols>
    <col min="1" max="1" width="9.140625" customWidth="1"/>
    <col min="2" max="2" width="40.42578125" customWidth="1"/>
    <col min="3" max="3" width="13.5703125" customWidth="1"/>
    <col min="4" max="4" width="28" customWidth="1"/>
    <col min="5" max="5" width="15.85546875" customWidth="1"/>
    <col min="6" max="6" width="17" customWidth="1"/>
    <col min="7" max="7" width="14.7109375" customWidth="1"/>
    <col min="8" max="8" width="10.28515625" customWidth="1"/>
    <col min="9" max="9" width="15.85546875" customWidth="1"/>
    <col min="10" max="10" width="16.7109375" customWidth="1"/>
    <col min="11" max="11" width="31" customWidth="1"/>
    <col min="12" max="12" width="17" customWidth="1"/>
    <col min="13" max="24" width="8" customWidth="1"/>
    <col min="25" max="25" width="31" customWidth="1"/>
    <col min="26" max="26" width="23.85546875" customWidth="1"/>
  </cols>
  <sheetData>
    <row r="1" spans="1:26" ht="104.25" customHeight="1">
      <c r="A1" s="3"/>
      <c r="B1" s="1"/>
      <c r="C1" s="2"/>
      <c r="D1" s="2"/>
      <c r="E1" s="2"/>
      <c r="F1" s="2"/>
      <c r="G1" s="2"/>
      <c r="H1" s="151"/>
      <c r="I1" s="152"/>
      <c r="J1" s="153"/>
      <c r="K1" s="153"/>
      <c r="L1" s="3"/>
      <c r="M1" s="3"/>
      <c r="N1" s="3"/>
      <c r="O1" s="3"/>
      <c r="P1" s="3"/>
      <c r="Q1" s="3"/>
      <c r="R1" s="3"/>
      <c r="S1" s="3"/>
      <c r="T1" s="3"/>
      <c r="U1" s="3"/>
      <c r="V1" s="3"/>
      <c r="W1" s="3"/>
      <c r="X1" s="3"/>
      <c r="Y1" s="153"/>
      <c r="Z1" s="152"/>
    </row>
    <row r="2" spans="1:26" ht="8.25" customHeight="1">
      <c r="A2" s="3"/>
      <c r="B2" s="4"/>
      <c r="C2" s="4"/>
      <c r="D2" s="4"/>
      <c r="E2" s="4"/>
      <c r="G2" s="3"/>
      <c r="I2" s="4"/>
      <c r="J2" s="154"/>
      <c r="K2" s="154"/>
      <c r="Y2" s="154"/>
      <c r="Z2" s="4"/>
    </row>
    <row r="3" spans="1:26" ht="21" customHeight="1">
      <c r="A3" s="3"/>
      <c r="B3" s="1"/>
      <c r="C3" s="2"/>
      <c r="D3" s="2"/>
      <c r="E3" s="2"/>
      <c r="F3" s="2"/>
      <c r="G3" s="155"/>
      <c r="I3" s="3"/>
      <c r="J3" s="154"/>
      <c r="K3" s="154"/>
      <c r="Y3" s="154"/>
      <c r="Z3" s="3"/>
    </row>
    <row r="4" spans="1:26">
      <c r="A4" s="3"/>
      <c r="B4" s="4"/>
      <c r="C4" s="4"/>
      <c r="D4" s="4"/>
      <c r="E4" s="4"/>
      <c r="G4" s="3"/>
      <c r="I4" s="4"/>
      <c r="J4" s="154"/>
      <c r="K4" s="154"/>
      <c r="Y4" s="154"/>
      <c r="Z4" s="4"/>
    </row>
    <row r="5" spans="1:26" ht="21">
      <c r="A5" s="3"/>
      <c r="B5" s="324" t="s">
        <v>0</v>
      </c>
      <c r="C5" s="323"/>
      <c r="D5" s="323"/>
      <c r="E5" s="325">
        <v>44474</v>
      </c>
      <c r="F5" s="323"/>
      <c r="G5" s="2"/>
      <c r="H5" s="3"/>
      <c r="I5" s="8"/>
      <c r="J5" s="153"/>
      <c r="K5" s="153"/>
      <c r="L5" s="3"/>
      <c r="M5" s="3"/>
      <c r="N5" s="3"/>
      <c r="O5" s="3"/>
      <c r="P5" s="3"/>
      <c r="Q5" s="3"/>
      <c r="R5" s="3"/>
      <c r="S5" s="3"/>
      <c r="T5" s="3"/>
      <c r="U5" s="3"/>
      <c r="V5" s="3"/>
      <c r="W5" s="3"/>
      <c r="X5" s="3"/>
      <c r="Y5" s="153"/>
      <c r="Z5" s="8"/>
    </row>
    <row r="6" spans="1:26">
      <c r="A6" s="3"/>
      <c r="B6" s="4"/>
      <c r="C6" s="4"/>
      <c r="D6" s="4"/>
      <c r="E6" s="4"/>
      <c r="G6" s="156"/>
      <c r="H6" s="156"/>
      <c r="I6" s="157"/>
      <c r="J6" s="153"/>
      <c r="K6" s="153"/>
      <c r="L6" s="3"/>
      <c r="M6" s="3"/>
      <c r="N6" s="3"/>
      <c r="O6" s="3"/>
      <c r="P6" s="3"/>
      <c r="Q6" s="3"/>
      <c r="R6" s="3"/>
      <c r="S6" s="3"/>
      <c r="T6" s="3"/>
      <c r="U6" s="3"/>
      <c r="V6" s="3"/>
      <c r="W6" s="3"/>
      <c r="X6" s="3"/>
      <c r="Y6" s="153"/>
      <c r="Z6" s="8"/>
    </row>
    <row r="7" spans="1:26">
      <c r="A7" s="3"/>
      <c r="B7" s="6" t="s">
        <v>1</v>
      </c>
      <c r="C7" s="7"/>
      <c r="D7" s="8"/>
      <c r="E7" s="8"/>
      <c r="F7" s="2"/>
      <c r="G7" s="158"/>
      <c r="H7" s="3"/>
      <c r="I7" s="159"/>
      <c r="J7" s="153"/>
      <c r="K7" s="153"/>
      <c r="L7" s="3"/>
      <c r="M7" s="3"/>
      <c r="N7" s="3"/>
      <c r="O7" s="3"/>
      <c r="P7" s="3"/>
      <c r="Q7" s="3"/>
      <c r="R7" s="3"/>
      <c r="S7" s="3"/>
      <c r="T7" s="3"/>
      <c r="U7" s="3"/>
      <c r="V7" s="3"/>
      <c r="W7" s="3"/>
      <c r="X7" s="3"/>
      <c r="Y7" s="153"/>
      <c r="Z7" s="8"/>
    </row>
    <row r="8" spans="1:26" ht="42.75">
      <c r="A8" s="3"/>
      <c r="B8" s="10" t="s">
        <v>2</v>
      </c>
      <c r="C8" s="11" t="s">
        <v>3</v>
      </c>
      <c r="D8" s="11" t="s">
        <v>4</v>
      </c>
      <c r="E8" s="11" t="s">
        <v>824</v>
      </c>
      <c r="F8" s="12" t="s">
        <v>6</v>
      </c>
      <c r="G8" s="2"/>
      <c r="H8" s="3"/>
      <c r="I8" s="8"/>
      <c r="J8" s="153"/>
      <c r="K8" s="153"/>
      <c r="L8" s="3"/>
      <c r="M8" s="3"/>
      <c r="N8" s="3"/>
      <c r="O8" s="3"/>
      <c r="P8" s="3"/>
      <c r="Q8" s="3"/>
      <c r="R8" s="3"/>
      <c r="S8" s="3"/>
      <c r="T8" s="3"/>
      <c r="U8" s="3"/>
      <c r="V8" s="3"/>
      <c r="W8" s="3"/>
      <c r="X8" s="3"/>
      <c r="Y8" s="153"/>
      <c r="Z8" s="8"/>
    </row>
    <row r="9" spans="1:26">
      <c r="A9" s="3"/>
      <c r="B9" s="15" t="s">
        <v>12</v>
      </c>
      <c r="C9" s="13" t="s">
        <v>10</v>
      </c>
      <c r="D9" s="14" t="s">
        <v>11</v>
      </c>
      <c r="E9" s="160">
        <f>I9-H9</f>
        <v>0</v>
      </c>
      <c r="F9" s="161">
        <v>130000</v>
      </c>
      <c r="G9" s="2"/>
      <c r="H9" s="3"/>
      <c r="I9" s="8"/>
      <c r="J9" s="153"/>
      <c r="K9" s="153"/>
      <c r="L9" s="3"/>
      <c r="M9" s="3"/>
      <c r="N9" s="3"/>
      <c r="O9" s="3"/>
      <c r="P9" s="3"/>
      <c r="Q9" s="3"/>
      <c r="R9" s="3"/>
      <c r="S9" s="3"/>
      <c r="T9" s="3"/>
      <c r="U9" s="3"/>
      <c r="V9" s="3"/>
      <c r="W9" s="3"/>
      <c r="X9" s="3"/>
      <c r="Y9" s="153"/>
      <c r="Z9" s="8"/>
    </row>
    <row r="10" spans="1:26">
      <c r="A10" s="3"/>
      <c r="B10" s="6"/>
      <c r="C10" s="7"/>
      <c r="D10" s="8"/>
      <c r="E10" s="8"/>
      <c r="F10" s="2"/>
      <c r="G10" s="2"/>
      <c r="H10" s="3"/>
      <c r="I10" s="8"/>
      <c r="J10" s="153"/>
      <c r="K10" s="153"/>
      <c r="L10" s="3"/>
      <c r="M10" s="3"/>
      <c r="N10" s="3"/>
      <c r="O10" s="3"/>
      <c r="P10" s="3"/>
      <c r="Q10" s="3"/>
      <c r="R10" s="3"/>
      <c r="S10" s="3"/>
      <c r="T10" s="3"/>
      <c r="U10" s="3"/>
      <c r="V10" s="3"/>
      <c r="W10" s="3"/>
      <c r="X10" s="3"/>
      <c r="Y10" s="153"/>
      <c r="Z10" s="8"/>
    </row>
    <row r="11" spans="1:26" ht="42" customHeight="1">
      <c r="A11" s="3"/>
      <c r="B11" s="6" t="s">
        <v>20</v>
      </c>
      <c r="C11" s="7"/>
      <c r="D11" s="8"/>
      <c r="E11" s="8"/>
      <c r="F11" s="2"/>
      <c r="G11" s="156"/>
      <c r="H11" s="156"/>
      <c r="I11" s="157"/>
      <c r="J11" s="154"/>
      <c r="K11" s="154"/>
      <c r="Y11" s="154"/>
      <c r="Z11" s="157"/>
    </row>
    <row r="12" spans="1:26" ht="42.75">
      <c r="A12" s="3"/>
      <c r="B12" s="10" t="s">
        <v>2</v>
      </c>
      <c r="C12" s="11" t="s">
        <v>3</v>
      </c>
      <c r="D12" s="11" t="s">
        <v>4</v>
      </c>
      <c r="E12" s="11" t="s">
        <v>825</v>
      </c>
      <c r="F12" s="12" t="s">
        <v>6</v>
      </c>
      <c r="G12" s="158"/>
      <c r="H12" s="3"/>
      <c r="I12" s="159"/>
      <c r="J12" s="154"/>
      <c r="K12" s="154"/>
      <c r="Y12" s="154"/>
      <c r="Z12" s="159"/>
    </row>
    <row r="13" spans="1:26" ht="30">
      <c r="A13" s="3"/>
      <c r="B13" s="15" t="s">
        <v>826</v>
      </c>
      <c r="C13" s="13" t="s">
        <v>827</v>
      </c>
      <c r="D13" s="13" t="s">
        <v>23</v>
      </c>
      <c r="E13" s="160">
        <f t="shared" ref="E13:E16" si="0">I13-H13</f>
        <v>0</v>
      </c>
      <c r="F13" s="161">
        <v>75000</v>
      </c>
      <c r="G13" s="158"/>
      <c r="H13" s="3"/>
      <c r="I13" s="159"/>
      <c r="J13" s="153"/>
      <c r="K13" s="153"/>
      <c r="L13" s="3"/>
      <c r="M13" s="3"/>
      <c r="N13" s="3"/>
      <c r="O13" s="3"/>
      <c r="P13" s="3"/>
      <c r="Q13" s="3"/>
      <c r="R13" s="3"/>
      <c r="S13" s="3"/>
      <c r="T13" s="3"/>
      <c r="U13" s="3"/>
      <c r="V13" s="3"/>
      <c r="W13" s="3"/>
      <c r="X13" s="3"/>
      <c r="Y13" s="153"/>
      <c r="Z13" s="159"/>
    </row>
    <row r="14" spans="1:26" ht="30">
      <c r="A14" s="3"/>
      <c r="B14" s="15" t="s">
        <v>826</v>
      </c>
      <c r="C14" s="13" t="s">
        <v>22</v>
      </c>
      <c r="D14" s="13" t="s">
        <v>23</v>
      </c>
      <c r="E14" s="160">
        <f t="shared" si="0"/>
        <v>0</v>
      </c>
      <c r="F14" s="161">
        <v>75000</v>
      </c>
      <c r="G14" s="158"/>
      <c r="H14" s="3"/>
      <c r="I14" s="159"/>
      <c r="J14" s="153"/>
      <c r="K14" s="153"/>
      <c r="L14" s="3"/>
      <c r="M14" s="3"/>
      <c r="N14" s="3"/>
      <c r="O14" s="3"/>
      <c r="P14" s="3"/>
      <c r="Q14" s="3"/>
      <c r="R14" s="3"/>
      <c r="S14" s="3"/>
      <c r="T14" s="3"/>
      <c r="U14" s="3"/>
      <c r="V14" s="3"/>
      <c r="W14" s="3"/>
      <c r="X14" s="3"/>
      <c r="Y14" s="153"/>
      <c r="Z14" s="159"/>
    </row>
    <row r="15" spans="1:26" ht="30">
      <c r="A15" s="3"/>
      <c r="B15" s="15" t="s">
        <v>826</v>
      </c>
      <c r="C15" s="13" t="s">
        <v>22</v>
      </c>
      <c r="D15" s="162" t="s">
        <v>828</v>
      </c>
      <c r="E15" s="160">
        <f t="shared" si="0"/>
        <v>0</v>
      </c>
      <c r="F15" s="161">
        <v>75000</v>
      </c>
      <c r="G15" s="158"/>
      <c r="H15" s="3"/>
      <c r="I15" s="159"/>
      <c r="J15" s="153"/>
      <c r="K15" s="153"/>
      <c r="L15" s="3"/>
      <c r="M15" s="3"/>
      <c r="N15" s="3"/>
      <c r="O15" s="3"/>
      <c r="P15" s="3"/>
      <c r="Q15" s="3"/>
      <c r="R15" s="3"/>
      <c r="S15" s="3"/>
      <c r="T15" s="3"/>
      <c r="U15" s="3"/>
      <c r="V15" s="3"/>
      <c r="W15" s="3"/>
      <c r="X15" s="3"/>
      <c r="Y15" s="153"/>
      <c r="Z15" s="159"/>
    </row>
    <row r="16" spans="1:26" ht="30">
      <c r="A16" s="3"/>
      <c r="B16" s="15" t="s">
        <v>21</v>
      </c>
      <c r="C16" s="13" t="s">
        <v>22</v>
      </c>
      <c r="D16" s="13" t="s">
        <v>23</v>
      </c>
      <c r="E16" s="160">
        <f t="shared" si="0"/>
        <v>0</v>
      </c>
      <c r="F16" s="161">
        <v>75000</v>
      </c>
      <c r="G16" s="163"/>
      <c r="H16" s="3"/>
      <c r="I16" s="164"/>
      <c r="J16" s="153"/>
      <c r="K16" s="153"/>
      <c r="L16" s="3"/>
      <c r="M16" s="3"/>
      <c r="N16" s="3"/>
      <c r="O16" s="3"/>
      <c r="P16" s="3"/>
      <c r="Q16" s="3"/>
      <c r="R16" s="3"/>
      <c r="S16" s="3"/>
      <c r="T16" s="3"/>
      <c r="U16" s="3"/>
      <c r="V16" s="3"/>
      <c r="W16" s="3"/>
      <c r="X16" s="3"/>
      <c r="Y16" s="153"/>
      <c r="Z16" s="164"/>
    </row>
    <row r="17" spans="1:26">
      <c r="A17" s="3"/>
      <c r="B17" s="319" t="s">
        <v>19</v>
      </c>
      <c r="C17" s="320"/>
      <c r="D17" s="321"/>
      <c r="E17" s="165">
        <f>SUM(E13:E16)</f>
        <v>0</v>
      </c>
      <c r="F17" s="36"/>
      <c r="G17" s="2"/>
      <c r="H17" s="3"/>
      <c r="I17" s="8"/>
      <c r="J17" s="154"/>
      <c r="K17" s="154"/>
      <c r="Y17" s="154"/>
      <c r="Z17" s="8"/>
    </row>
    <row r="18" spans="1:26">
      <c r="A18" s="3"/>
      <c r="B18" s="19"/>
      <c r="C18" s="20"/>
      <c r="D18" s="8"/>
      <c r="E18" s="8"/>
      <c r="F18" s="2"/>
      <c r="G18" s="2"/>
      <c r="H18" s="3"/>
      <c r="I18" s="8"/>
      <c r="J18" s="153"/>
      <c r="K18" s="153"/>
      <c r="L18" s="3"/>
      <c r="M18" s="3"/>
      <c r="N18" s="3"/>
      <c r="O18" s="3"/>
      <c r="P18" s="3"/>
      <c r="Q18" s="3"/>
      <c r="R18" s="3"/>
      <c r="S18" s="3"/>
      <c r="T18" s="3"/>
      <c r="U18" s="3"/>
      <c r="V18" s="3"/>
      <c r="W18" s="3"/>
      <c r="X18" s="3"/>
      <c r="Y18" s="153"/>
      <c r="Z18" s="8"/>
    </row>
    <row r="19" spans="1:26" ht="42.75" customHeight="1">
      <c r="A19" s="3"/>
      <c r="B19" s="6" t="s">
        <v>24</v>
      </c>
      <c r="C19" s="20"/>
      <c r="D19" s="8"/>
      <c r="E19" s="8"/>
      <c r="F19" s="2"/>
      <c r="G19" s="156"/>
      <c r="H19" s="156"/>
      <c r="I19" s="157"/>
      <c r="J19" s="166"/>
      <c r="K19" s="166"/>
      <c r="L19" s="3"/>
      <c r="M19" s="3"/>
      <c r="N19" s="3"/>
      <c r="O19" s="3"/>
      <c r="P19" s="3"/>
      <c r="Q19" s="3"/>
      <c r="R19" s="3"/>
      <c r="S19" s="3"/>
      <c r="T19" s="3"/>
      <c r="U19" s="3"/>
      <c r="V19" s="3"/>
      <c r="W19" s="3"/>
      <c r="X19" s="3"/>
      <c r="Y19" s="166"/>
      <c r="Z19" s="157"/>
    </row>
    <row r="20" spans="1:26" ht="42.75">
      <c r="A20" s="3"/>
      <c r="B20" s="10" t="s">
        <v>2</v>
      </c>
      <c r="C20" s="11" t="s">
        <v>3</v>
      </c>
      <c r="D20" s="11" t="s">
        <v>4</v>
      </c>
      <c r="E20" s="11" t="s">
        <v>825</v>
      </c>
      <c r="F20" s="12" t="s">
        <v>6</v>
      </c>
      <c r="G20" s="158"/>
      <c r="H20" s="2"/>
      <c r="I20" s="167"/>
      <c r="J20" s="153"/>
      <c r="K20" s="153"/>
      <c r="L20" s="322"/>
      <c r="M20" s="3"/>
      <c r="N20" s="3"/>
      <c r="O20" s="3"/>
      <c r="P20" s="3"/>
      <c r="Q20" s="3"/>
      <c r="R20" s="3"/>
      <c r="S20" s="3"/>
      <c r="T20" s="3"/>
      <c r="U20" s="3"/>
      <c r="V20" s="3"/>
      <c r="W20" s="3"/>
      <c r="X20" s="3"/>
      <c r="Y20" s="153"/>
      <c r="Z20" s="167"/>
    </row>
    <row r="21" spans="1:26" ht="15.75" customHeight="1">
      <c r="A21" s="3"/>
      <c r="B21" s="15" t="s">
        <v>829</v>
      </c>
      <c r="C21" s="13" t="s">
        <v>26</v>
      </c>
      <c r="D21" s="13" t="s">
        <v>27</v>
      </c>
      <c r="E21" s="160">
        <f t="shared" ref="E21:E29" si="1">I21-H21</f>
        <v>0</v>
      </c>
      <c r="F21" s="161">
        <v>114000</v>
      </c>
      <c r="G21" s="168"/>
      <c r="H21" s="2"/>
      <c r="I21" s="167"/>
      <c r="J21" s="153"/>
      <c r="K21" s="153"/>
      <c r="L21" s="323"/>
      <c r="M21" s="3"/>
      <c r="N21" s="3"/>
      <c r="O21" s="3"/>
      <c r="P21" s="3"/>
      <c r="Q21" s="3"/>
      <c r="R21" s="3"/>
      <c r="S21" s="3"/>
      <c r="T21" s="3"/>
      <c r="U21" s="3"/>
      <c r="V21" s="3"/>
      <c r="W21" s="3"/>
      <c r="X21" s="3"/>
      <c r="Y21" s="153"/>
      <c r="Z21" s="167"/>
    </row>
    <row r="22" spans="1:26" ht="15.75" customHeight="1">
      <c r="A22" s="3"/>
      <c r="B22" s="15" t="s">
        <v>830</v>
      </c>
      <c r="C22" s="13" t="s">
        <v>26</v>
      </c>
      <c r="D22" s="13" t="s">
        <v>27</v>
      </c>
      <c r="E22" s="160">
        <f t="shared" si="1"/>
        <v>0</v>
      </c>
      <c r="F22" s="161">
        <v>114000</v>
      </c>
      <c r="G22" s="158"/>
      <c r="H22" s="2"/>
      <c r="I22" s="167"/>
      <c r="J22" s="153"/>
      <c r="K22" s="153"/>
      <c r="L22" s="323"/>
      <c r="M22" s="3"/>
      <c r="N22" s="3"/>
      <c r="O22" s="3"/>
      <c r="P22" s="3"/>
      <c r="Q22" s="3"/>
      <c r="R22" s="3"/>
      <c r="S22" s="3"/>
      <c r="T22" s="3"/>
      <c r="U22" s="3"/>
      <c r="V22" s="3"/>
      <c r="W22" s="3"/>
      <c r="X22" s="3"/>
      <c r="Y22" s="153"/>
      <c r="Z22" s="167"/>
    </row>
    <row r="23" spans="1:26" ht="15.75" customHeight="1">
      <c r="A23" s="2"/>
      <c r="B23" s="15" t="s">
        <v>831</v>
      </c>
      <c r="C23" s="13" t="s">
        <v>26</v>
      </c>
      <c r="D23" s="13" t="s">
        <v>27</v>
      </c>
      <c r="E23" s="160">
        <f t="shared" si="1"/>
        <v>0</v>
      </c>
      <c r="F23" s="169" t="s">
        <v>832</v>
      </c>
      <c r="G23" s="168"/>
      <c r="H23" s="2"/>
      <c r="I23" s="167"/>
      <c r="J23" s="153"/>
      <c r="K23" s="153"/>
      <c r="L23" s="323"/>
      <c r="M23" s="3"/>
      <c r="N23" s="3"/>
      <c r="O23" s="3"/>
      <c r="P23" s="3"/>
      <c r="Q23" s="3"/>
      <c r="R23" s="3"/>
      <c r="S23" s="3"/>
      <c r="T23" s="3"/>
      <c r="U23" s="3"/>
      <c r="V23" s="3"/>
      <c r="W23" s="3"/>
      <c r="X23" s="3"/>
      <c r="Y23" s="153"/>
      <c r="Z23" s="167"/>
    </row>
    <row r="24" spans="1:26" ht="15.75" customHeight="1">
      <c r="A24" s="2"/>
      <c r="B24" s="15" t="s">
        <v>833</v>
      </c>
      <c r="C24" s="13" t="s">
        <v>26</v>
      </c>
      <c r="D24" s="13" t="s">
        <v>27</v>
      </c>
      <c r="E24" s="160">
        <f t="shared" si="1"/>
        <v>0</v>
      </c>
      <c r="F24" s="170" t="s">
        <v>832</v>
      </c>
      <c r="G24" s="158"/>
      <c r="H24" s="2"/>
      <c r="I24" s="167"/>
      <c r="J24" s="153"/>
      <c r="K24" s="153"/>
      <c r="L24" s="323"/>
      <c r="M24" s="3"/>
      <c r="N24" s="3"/>
      <c r="O24" s="3"/>
      <c r="P24" s="3"/>
      <c r="Q24" s="3"/>
      <c r="R24" s="3"/>
      <c r="S24" s="3"/>
      <c r="T24" s="3"/>
      <c r="U24" s="3"/>
      <c r="V24" s="3"/>
      <c r="W24" s="3"/>
      <c r="X24" s="3"/>
      <c r="Y24" s="153"/>
      <c r="Z24" s="167"/>
    </row>
    <row r="25" spans="1:26" ht="15.75" customHeight="1">
      <c r="A25" s="3"/>
      <c r="B25" s="15" t="s">
        <v>834</v>
      </c>
      <c r="C25" s="13" t="s">
        <v>26</v>
      </c>
      <c r="D25" s="13" t="s">
        <v>27</v>
      </c>
      <c r="E25" s="18">
        <f t="shared" si="1"/>
        <v>0</v>
      </c>
      <c r="F25" s="171">
        <v>111000</v>
      </c>
      <c r="G25" s="158"/>
      <c r="H25" s="2"/>
      <c r="I25" s="172"/>
      <c r="J25" s="153"/>
      <c r="K25" s="153"/>
      <c r="L25" s="323"/>
      <c r="M25" s="3"/>
      <c r="O25" s="3"/>
      <c r="P25" s="3"/>
      <c r="Q25" s="3"/>
      <c r="R25" s="3"/>
      <c r="S25" s="3"/>
      <c r="T25" s="3"/>
      <c r="U25" s="3"/>
      <c r="V25" s="3"/>
      <c r="W25" s="3"/>
      <c r="X25" s="3"/>
      <c r="Y25" s="153"/>
      <c r="Z25" s="172"/>
    </row>
    <row r="26" spans="1:26" ht="15.75" customHeight="1">
      <c r="A26" s="3"/>
      <c r="B26" s="15" t="s">
        <v>835</v>
      </c>
      <c r="C26" s="13" t="s">
        <v>26</v>
      </c>
      <c r="D26" s="13" t="s">
        <v>27</v>
      </c>
      <c r="E26" s="18">
        <f t="shared" si="1"/>
        <v>0</v>
      </c>
      <c r="F26" s="173" t="s">
        <v>832</v>
      </c>
      <c r="G26" s="158"/>
      <c r="H26" s="2"/>
      <c r="I26" s="167"/>
      <c r="J26" s="153"/>
      <c r="K26" s="153"/>
      <c r="L26" s="323"/>
      <c r="M26" s="3"/>
      <c r="O26" s="3"/>
      <c r="P26" s="3"/>
      <c r="Q26" s="3"/>
      <c r="R26" s="3"/>
      <c r="S26" s="3"/>
      <c r="T26" s="3"/>
      <c r="U26" s="3"/>
      <c r="V26" s="3"/>
      <c r="W26" s="3"/>
      <c r="X26" s="3"/>
      <c r="Y26" s="153"/>
      <c r="Z26" s="167"/>
    </row>
    <row r="27" spans="1:26" ht="15.75" customHeight="1">
      <c r="A27" s="3"/>
      <c r="B27" s="15" t="s">
        <v>836</v>
      </c>
      <c r="C27" s="13" t="s">
        <v>26</v>
      </c>
      <c r="D27" s="13" t="s">
        <v>27</v>
      </c>
      <c r="E27" s="18">
        <f t="shared" si="1"/>
        <v>0</v>
      </c>
      <c r="F27" s="173" t="s">
        <v>832</v>
      </c>
      <c r="G27" s="158"/>
      <c r="H27" s="2"/>
      <c r="I27" s="167"/>
      <c r="J27" s="153"/>
      <c r="K27" s="153"/>
      <c r="L27" s="323"/>
      <c r="M27" s="3"/>
      <c r="O27" s="3"/>
      <c r="P27" s="3"/>
      <c r="Q27" s="3"/>
      <c r="R27" s="3"/>
      <c r="S27" s="3"/>
      <c r="T27" s="3"/>
      <c r="U27" s="3"/>
      <c r="V27" s="3"/>
      <c r="W27" s="3"/>
      <c r="X27" s="3"/>
      <c r="Y27" s="153"/>
      <c r="Z27" s="159"/>
    </row>
    <row r="28" spans="1:26" ht="15.75" customHeight="1">
      <c r="A28" s="2"/>
      <c r="B28" s="43" t="s">
        <v>837</v>
      </c>
      <c r="C28" s="23" t="s">
        <v>26</v>
      </c>
      <c r="D28" s="23" t="s">
        <v>27</v>
      </c>
      <c r="E28" s="18">
        <f t="shared" si="1"/>
        <v>0</v>
      </c>
      <c r="F28" s="173" t="s">
        <v>832</v>
      </c>
      <c r="G28" s="158"/>
      <c r="H28" s="2"/>
      <c r="I28" s="159"/>
      <c r="J28" s="153"/>
      <c r="K28" s="153"/>
      <c r="L28" s="323"/>
      <c r="M28" s="3"/>
      <c r="O28" s="3"/>
      <c r="P28" s="3"/>
      <c r="Q28" s="3"/>
      <c r="R28" s="3"/>
      <c r="S28" s="3"/>
      <c r="T28" s="3"/>
      <c r="U28" s="3"/>
      <c r="V28" s="3"/>
      <c r="W28" s="3"/>
      <c r="X28" s="3"/>
      <c r="Y28" s="153"/>
      <c r="Z28" s="159"/>
    </row>
    <row r="29" spans="1:26" ht="15.75" customHeight="1">
      <c r="A29" s="29"/>
      <c r="B29" s="15" t="s">
        <v>838</v>
      </c>
      <c r="C29" s="23" t="s">
        <v>26</v>
      </c>
      <c r="D29" s="23" t="s">
        <v>27</v>
      </c>
      <c r="E29" s="18">
        <f t="shared" si="1"/>
        <v>0</v>
      </c>
      <c r="F29" s="173" t="s">
        <v>832</v>
      </c>
      <c r="G29" s="158"/>
      <c r="H29" s="29"/>
      <c r="I29" s="174"/>
      <c r="J29" s="153"/>
      <c r="K29" s="153"/>
      <c r="L29" s="323"/>
      <c r="M29" s="5"/>
      <c r="N29" s="21"/>
      <c r="O29" s="5"/>
      <c r="P29" s="5"/>
      <c r="Q29" s="5"/>
      <c r="R29" s="5"/>
      <c r="S29" s="5"/>
      <c r="T29" s="5"/>
      <c r="U29" s="5"/>
      <c r="V29" s="5"/>
      <c r="W29" s="5"/>
      <c r="X29" s="5"/>
      <c r="Y29" s="175"/>
      <c r="Z29" s="174"/>
    </row>
    <row r="30" spans="1:26" ht="15.75" customHeight="1">
      <c r="A30" s="5"/>
      <c r="B30" s="15" t="s">
        <v>839</v>
      </c>
      <c r="C30" s="13" t="s">
        <v>26</v>
      </c>
      <c r="D30" s="13" t="s">
        <v>27</v>
      </c>
      <c r="E30" s="18">
        <v>0</v>
      </c>
      <c r="F30" s="173" t="s">
        <v>832</v>
      </c>
      <c r="G30" s="158"/>
      <c r="H30" s="29"/>
      <c r="I30" s="174"/>
      <c r="J30" s="153"/>
      <c r="K30" s="153"/>
      <c r="L30" s="323"/>
      <c r="M30" s="5"/>
      <c r="N30" s="5"/>
      <c r="O30" s="5"/>
      <c r="P30" s="5"/>
      <c r="Q30" s="5"/>
      <c r="R30" s="5"/>
      <c r="S30" s="5"/>
      <c r="T30" s="5"/>
      <c r="U30" s="5"/>
      <c r="V30" s="5"/>
      <c r="W30" s="5"/>
      <c r="X30" s="5"/>
      <c r="Y30" s="175"/>
      <c r="Z30" s="174"/>
    </row>
    <row r="31" spans="1:26" ht="15.75" customHeight="1">
      <c r="A31" s="3"/>
      <c r="B31" s="176" t="s">
        <v>840</v>
      </c>
      <c r="C31" s="22" t="s">
        <v>26</v>
      </c>
      <c r="D31" s="22" t="s">
        <v>27</v>
      </c>
      <c r="E31" s="160">
        <f t="shared" ref="E31:E45" si="2">I31-H31</f>
        <v>0</v>
      </c>
      <c r="F31" s="161">
        <v>109000</v>
      </c>
      <c r="G31" s="168"/>
      <c r="H31" s="2"/>
      <c r="I31" s="159"/>
      <c r="J31" s="153"/>
      <c r="K31" s="153"/>
      <c r="L31" s="323"/>
      <c r="M31" s="3"/>
      <c r="N31" s="3"/>
      <c r="O31" s="3"/>
      <c r="P31" s="3"/>
      <c r="Q31" s="3"/>
      <c r="R31" s="3"/>
      <c r="S31" s="3"/>
      <c r="T31" s="3"/>
      <c r="U31" s="3"/>
      <c r="V31" s="3"/>
      <c r="W31" s="3"/>
      <c r="X31" s="3"/>
      <c r="Y31" s="153"/>
      <c r="Z31" s="159"/>
    </row>
    <row r="32" spans="1:26" ht="15.75" customHeight="1">
      <c r="A32" s="5"/>
      <c r="B32" s="176" t="s">
        <v>841</v>
      </c>
      <c r="C32" s="22" t="s">
        <v>26</v>
      </c>
      <c r="D32" s="22" t="s">
        <v>27</v>
      </c>
      <c r="E32" s="160">
        <f t="shared" si="2"/>
        <v>0</v>
      </c>
      <c r="F32" s="161">
        <v>111000</v>
      </c>
      <c r="G32" s="168"/>
      <c r="H32" s="29"/>
      <c r="I32" s="174"/>
      <c r="J32" s="153"/>
      <c r="K32" s="153"/>
      <c r="L32" s="323"/>
      <c r="M32" s="5"/>
      <c r="N32" s="5"/>
      <c r="O32" s="5"/>
      <c r="P32" s="5"/>
      <c r="Q32" s="5"/>
      <c r="R32" s="5"/>
      <c r="S32" s="5"/>
      <c r="T32" s="5"/>
      <c r="U32" s="5"/>
      <c r="V32" s="5"/>
      <c r="W32" s="5"/>
      <c r="X32" s="5"/>
      <c r="Y32" s="175"/>
      <c r="Z32" s="174"/>
    </row>
    <row r="33" spans="1:26" ht="15.75" customHeight="1">
      <c r="A33" s="9"/>
      <c r="B33" s="15" t="s">
        <v>842</v>
      </c>
      <c r="C33" s="13" t="s">
        <v>42</v>
      </c>
      <c r="D33" s="13" t="s">
        <v>27</v>
      </c>
      <c r="E33" s="160">
        <f t="shared" si="2"/>
        <v>0</v>
      </c>
      <c r="F33" s="161">
        <v>109000</v>
      </c>
      <c r="G33" s="168"/>
      <c r="H33" s="24"/>
      <c r="I33" s="174"/>
      <c r="J33" s="153"/>
      <c r="K33" s="153"/>
      <c r="L33" s="323"/>
      <c r="M33" s="9"/>
      <c r="N33" s="9"/>
      <c r="O33" s="9"/>
      <c r="P33" s="9"/>
      <c r="Q33" s="9"/>
      <c r="R33" s="9"/>
      <c r="S33" s="9"/>
      <c r="T33" s="9"/>
      <c r="U33" s="9"/>
      <c r="V33" s="9"/>
      <c r="W33" s="9"/>
      <c r="X33" s="9"/>
      <c r="Y33" s="153"/>
      <c r="Z33" s="177"/>
    </row>
    <row r="34" spans="1:26" ht="15.75" customHeight="1">
      <c r="A34" s="3"/>
      <c r="B34" s="15" t="s">
        <v>835</v>
      </c>
      <c r="C34" s="13" t="s">
        <v>42</v>
      </c>
      <c r="D34" s="13" t="s">
        <v>52</v>
      </c>
      <c r="E34" s="160">
        <f t="shared" si="2"/>
        <v>0</v>
      </c>
      <c r="F34" s="161">
        <v>115000</v>
      </c>
      <c r="G34" s="158"/>
      <c r="H34" s="24"/>
      <c r="I34" s="159"/>
      <c r="J34" s="153"/>
      <c r="K34" s="153"/>
      <c r="L34" s="323"/>
      <c r="M34" s="3"/>
      <c r="N34" s="3"/>
      <c r="O34" s="3"/>
      <c r="P34" s="3"/>
      <c r="Q34" s="3"/>
      <c r="R34" s="3"/>
      <c r="S34" s="3"/>
      <c r="T34" s="3"/>
      <c r="U34" s="3"/>
      <c r="V34" s="3"/>
      <c r="W34" s="3"/>
      <c r="X34" s="3"/>
      <c r="Y34" s="178"/>
      <c r="Z34" s="159"/>
    </row>
    <row r="35" spans="1:26" ht="15.75" customHeight="1">
      <c r="A35" s="3"/>
      <c r="B35" s="15" t="s">
        <v>836</v>
      </c>
      <c r="C35" s="13" t="s">
        <v>42</v>
      </c>
      <c r="D35" s="13" t="s">
        <v>27</v>
      </c>
      <c r="E35" s="18">
        <f t="shared" si="2"/>
        <v>0</v>
      </c>
      <c r="F35" s="161">
        <v>109000</v>
      </c>
      <c r="G35" s="158"/>
      <c r="H35" s="24"/>
      <c r="I35" s="159"/>
      <c r="J35" s="153"/>
      <c r="K35" s="153"/>
      <c r="L35" s="323"/>
      <c r="M35" s="3"/>
      <c r="N35" s="3"/>
      <c r="O35" s="3"/>
      <c r="P35" s="3"/>
      <c r="Q35" s="3"/>
      <c r="R35" s="3"/>
      <c r="S35" s="3"/>
      <c r="T35" s="3"/>
      <c r="U35" s="3"/>
      <c r="V35" s="3"/>
      <c r="W35" s="3"/>
      <c r="X35" s="3"/>
      <c r="Y35" s="153"/>
      <c r="Z35" s="159"/>
    </row>
    <row r="36" spans="1:26" ht="15.75" customHeight="1">
      <c r="A36" s="3"/>
      <c r="B36" s="15" t="s">
        <v>837</v>
      </c>
      <c r="C36" s="13" t="s">
        <v>42</v>
      </c>
      <c r="D36" s="13" t="s">
        <v>27</v>
      </c>
      <c r="E36" s="18">
        <f t="shared" si="2"/>
        <v>0</v>
      </c>
      <c r="F36" s="161">
        <v>109000</v>
      </c>
      <c r="G36" s="158"/>
      <c r="H36" s="2"/>
      <c r="I36" s="159"/>
      <c r="J36" s="153"/>
      <c r="K36" s="153"/>
      <c r="L36" s="323"/>
      <c r="M36" s="3"/>
      <c r="N36" s="3"/>
      <c r="O36" s="3"/>
      <c r="P36" s="3"/>
      <c r="Q36" s="3"/>
      <c r="R36" s="3"/>
      <c r="S36" s="3"/>
      <c r="T36" s="3"/>
      <c r="U36" s="3"/>
      <c r="V36" s="3"/>
      <c r="W36" s="3"/>
      <c r="X36" s="3"/>
      <c r="Y36" s="153"/>
      <c r="Z36" s="159"/>
    </row>
    <row r="37" spans="1:26" ht="15.75" customHeight="1">
      <c r="A37" s="3"/>
      <c r="B37" s="43" t="s">
        <v>838</v>
      </c>
      <c r="C37" s="23" t="s">
        <v>42</v>
      </c>
      <c r="D37" s="23" t="s">
        <v>27</v>
      </c>
      <c r="E37" s="18">
        <f t="shared" si="2"/>
        <v>0</v>
      </c>
      <c r="F37" s="179">
        <v>109000</v>
      </c>
      <c r="G37" s="158"/>
      <c r="H37" s="2"/>
      <c r="I37" s="159"/>
      <c r="J37" s="153"/>
      <c r="K37" s="153"/>
      <c r="L37" s="323"/>
      <c r="M37" s="3"/>
      <c r="N37" s="3"/>
      <c r="O37" s="3"/>
      <c r="P37" s="3"/>
      <c r="Q37" s="3"/>
      <c r="R37" s="3"/>
      <c r="S37" s="3"/>
      <c r="T37" s="3"/>
      <c r="U37" s="3"/>
      <c r="V37" s="3"/>
      <c r="W37" s="3"/>
      <c r="X37" s="3"/>
      <c r="Y37" s="153"/>
      <c r="Z37" s="159"/>
    </row>
    <row r="38" spans="1:26" ht="15.75" customHeight="1">
      <c r="A38" s="3"/>
      <c r="B38" s="43" t="s">
        <v>839</v>
      </c>
      <c r="C38" s="23" t="s">
        <v>42</v>
      </c>
      <c r="D38" s="23" t="s">
        <v>27</v>
      </c>
      <c r="E38" s="18">
        <f t="shared" si="2"/>
        <v>0</v>
      </c>
      <c r="F38" s="161">
        <v>109000</v>
      </c>
      <c r="G38" s="158"/>
      <c r="H38" s="2"/>
      <c r="I38" s="2"/>
      <c r="J38" s="153"/>
      <c r="K38" s="153"/>
      <c r="L38" s="323"/>
      <c r="M38" s="3"/>
      <c r="N38" s="3"/>
      <c r="O38" s="3"/>
      <c r="P38" s="3"/>
      <c r="Q38" s="3"/>
      <c r="R38" s="3"/>
      <c r="S38" s="3"/>
      <c r="T38" s="3"/>
      <c r="U38" s="3"/>
      <c r="V38" s="3"/>
      <c r="W38" s="3"/>
      <c r="X38" s="3"/>
      <c r="Y38" s="153"/>
      <c r="Z38" s="2"/>
    </row>
    <row r="39" spans="1:26" ht="15.75" customHeight="1">
      <c r="A39" s="3"/>
      <c r="B39" s="15" t="s">
        <v>843</v>
      </c>
      <c r="C39" s="13" t="s">
        <v>42</v>
      </c>
      <c r="D39" s="13" t="s">
        <v>27</v>
      </c>
      <c r="E39" s="18">
        <f t="shared" si="2"/>
        <v>0</v>
      </c>
      <c r="F39" s="161">
        <v>109000</v>
      </c>
      <c r="G39" s="158"/>
      <c r="H39" s="2"/>
      <c r="I39" s="2"/>
      <c r="J39" s="153"/>
      <c r="K39" s="153"/>
      <c r="L39" s="323"/>
      <c r="M39" s="3"/>
      <c r="N39" s="3"/>
      <c r="O39" s="3"/>
      <c r="P39" s="3"/>
      <c r="Q39" s="3"/>
      <c r="R39" s="3"/>
      <c r="S39" s="3"/>
      <c r="T39" s="3"/>
      <c r="U39" s="3"/>
      <c r="V39" s="3"/>
      <c r="W39" s="3"/>
      <c r="X39" s="3"/>
      <c r="Y39" s="153"/>
      <c r="Z39" s="2"/>
    </row>
    <row r="40" spans="1:26" ht="15.75" customHeight="1">
      <c r="A40" s="5"/>
      <c r="B40" s="15" t="s">
        <v>844</v>
      </c>
      <c r="C40" s="13" t="s">
        <v>42</v>
      </c>
      <c r="D40" s="13" t="s">
        <v>27</v>
      </c>
      <c r="E40" s="18">
        <f t="shared" si="2"/>
        <v>0</v>
      </c>
      <c r="F40" s="161">
        <v>109000</v>
      </c>
      <c r="G40" s="158"/>
      <c r="H40" s="29"/>
      <c r="I40" s="174"/>
      <c r="J40" s="153"/>
      <c r="K40" s="153"/>
      <c r="L40" s="323"/>
      <c r="M40" s="5"/>
      <c r="N40" s="5"/>
      <c r="O40" s="5"/>
      <c r="P40" s="5"/>
      <c r="Q40" s="5"/>
      <c r="R40" s="5"/>
      <c r="S40" s="5"/>
      <c r="T40" s="5"/>
      <c r="U40" s="5"/>
      <c r="V40" s="5"/>
      <c r="W40" s="5"/>
      <c r="X40" s="5"/>
      <c r="Y40" s="175"/>
      <c r="Z40" s="174"/>
    </row>
    <row r="41" spans="1:26" ht="14.25" customHeight="1">
      <c r="A41" s="5"/>
      <c r="B41" s="15" t="s">
        <v>845</v>
      </c>
      <c r="C41" s="13" t="s">
        <v>42</v>
      </c>
      <c r="D41" s="13" t="s">
        <v>27</v>
      </c>
      <c r="E41" s="18">
        <f t="shared" si="2"/>
        <v>0</v>
      </c>
      <c r="F41" s="179">
        <v>111000</v>
      </c>
      <c r="G41" s="158"/>
      <c r="H41" s="29"/>
      <c r="I41" s="174"/>
      <c r="J41" s="153"/>
      <c r="K41" s="153"/>
      <c r="L41" s="323"/>
      <c r="M41" s="5"/>
      <c r="N41" s="5"/>
      <c r="O41" s="5"/>
      <c r="P41" s="5"/>
      <c r="Q41" s="5"/>
      <c r="R41" s="5"/>
      <c r="S41" s="5"/>
      <c r="T41" s="5"/>
      <c r="U41" s="5"/>
      <c r="V41" s="5"/>
      <c r="W41" s="5"/>
      <c r="X41" s="5"/>
      <c r="Y41" s="175"/>
      <c r="Z41" s="174"/>
    </row>
    <row r="42" spans="1:26" ht="14.25" customHeight="1">
      <c r="A42" s="3"/>
      <c r="B42" s="15" t="s">
        <v>845</v>
      </c>
      <c r="C42" s="13" t="s">
        <v>42</v>
      </c>
      <c r="D42" s="13" t="s">
        <v>52</v>
      </c>
      <c r="E42" s="18">
        <f t="shared" si="2"/>
        <v>0</v>
      </c>
      <c r="F42" s="179">
        <v>117000</v>
      </c>
      <c r="G42" s="158"/>
      <c r="H42" s="2"/>
      <c r="I42" s="174"/>
      <c r="J42" s="153"/>
      <c r="K42" s="153"/>
      <c r="L42" s="323"/>
      <c r="M42" s="3"/>
      <c r="N42" s="3"/>
      <c r="O42" s="3"/>
      <c r="P42" s="3"/>
      <c r="Q42" s="3"/>
      <c r="R42" s="3"/>
      <c r="S42" s="3"/>
      <c r="T42" s="3"/>
      <c r="U42" s="3"/>
      <c r="V42" s="3"/>
      <c r="W42" s="3"/>
      <c r="X42" s="3"/>
      <c r="Y42" s="153"/>
      <c r="Z42" s="159"/>
    </row>
    <row r="43" spans="1:26" ht="14.25" customHeight="1">
      <c r="A43" s="3"/>
      <c r="B43" s="43" t="s">
        <v>840</v>
      </c>
      <c r="C43" s="23" t="s">
        <v>42</v>
      </c>
      <c r="D43" s="23" t="s">
        <v>27</v>
      </c>
      <c r="E43" s="18">
        <f t="shared" si="2"/>
        <v>0</v>
      </c>
      <c r="F43" s="179">
        <v>111000</v>
      </c>
      <c r="G43" s="158"/>
      <c r="H43" s="2"/>
      <c r="I43" s="159"/>
      <c r="J43" s="153"/>
      <c r="K43" s="153"/>
      <c r="L43" s="323"/>
      <c r="M43" s="3"/>
      <c r="N43" s="3"/>
      <c r="O43" s="3"/>
      <c r="P43" s="3"/>
      <c r="Q43" s="3"/>
      <c r="R43" s="3"/>
      <c r="S43" s="3"/>
      <c r="T43" s="3"/>
      <c r="U43" s="3"/>
      <c r="V43" s="3"/>
      <c r="W43" s="3"/>
      <c r="X43" s="3"/>
      <c r="Y43" s="153"/>
      <c r="Z43" s="159"/>
    </row>
    <row r="44" spans="1:26" ht="14.25" customHeight="1">
      <c r="A44" s="3"/>
      <c r="B44" s="43" t="s">
        <v>846</v>
      </c>
      <c r="C44" s="23" t="s">
        <v>42</v>
      </c>
      <c r="D44" s="23" t="s">
        <v>27</v>
      </c>
      <c r="E44" s="18">
        <f t="shared" si="2"/>
        <v>0</v>
      </c>
      <c r="F44" s="179">
        <v>113000</v>
      </c>
      <c r="G44" s="158"/>
      <c r="H44" s="2"/>
      <c r="I44" s="159"/>
      <c r="J44" s="153"/>
      <c r="K44" s="153"/>
      <c r="L44" s="323"/>
      <c r="M44" s="3"/>
      <c r="N44" s="3"/>
      <c r="O44" s="3"/>
      <c r="P44" s="3"/>
      <c r="Q44" s="3"/>
      <c r="R44" s="3"/>
      <c r="S44" s="3"/>
      <c r="T44" s="3"/>
      <c r="U44" s="3"/>
      <c r="V44" s="3"/>
      <c r="W44" s="3"/>
      <c r="X44" s="3"/>
      <c r="Y44" s="153"/>
      <c r="Z44" s="159"/>
    </row>
    <row r="45" spans="1:26" ht="15.75" customHeight="1">
      <c r="A45" s="3"/>
      <c r="B45" s="43" t="s">
        <v>841</v>
      </c>
      <c r="C45" s="23" t="s">
        <v>42</v>
      </c>
      <c r="D45" s="23" t="s">
        <v>27</v>
      </c>
      <c r="E45" s="18">
        <f t="shared" si="2"/>
        <v>0</v>
      </c>
      <c r="F45" s="179">
        <v>113000</v>
      </c>
      <c r="G45" s="158"/>
      <c r="H45" s="2"/>
      <c r="I45" s="159"/>
      <c r="J45" s="153"/>
      <c r="K45" s="153"/>
      <c r="L45" s="323"/>
      <c r="M45" s="3"/>
      <c r="N45" s="3"/>
      <c r="O45" s="3"/>
      <c r="P45" s="3"/>
      <c r="Q45" s="3"/>
      <c r="R45" s="3"/>
      <c r="S45" s="3"/>
      <c r="T45" s="3"/>
      <c r="U45" s="3"/>
      <c r="V45" s="3"/>
      <c r="W45" s="3"/>
      <c r="X45" s="3"/>
      <c r="Y45" s="153"/>
      <c r="Z45" s="159"/>
    </row>
    <row r="46" spans="1:26" ht="15.75" customHeight="1">
      <c r="A46" s="5"/>
      <c r="B46" s="319" t="s">
        <v>19</v>
      </c>
      <c r="C46" s="320"/>
      <c r="D46" s="321"/>
      <c r="E46" s="165">
        <f>SUM(E21:E45)</f>
        <v>0</v>
      </c>
      <c r="F46" s="17"/>
      <c r="G46" s="168"/>
      <c r="H46" s="29"/>
      <c r="I46" s="174"/>
      <c r="J46" s="153"/>
      <c r="K46" s="153"/>
      <c r="L46" s="323"/>
      <c r="M46" s="5"/>
      <c r="N46" s="5"/>
      <c r="O46" s="5"/>
      <c r="P46" s="5"/>
      <c r="Q46" s="5"/>
      <c r="R46" s="5"/>
      <c r="S46" s="5"/>
      <c r="T46" s="5"/>
      <c r="U46" s="5"/>
      <c r="V46" s="5"/>
      <c r="W46" s="5"/>
      <c r="X46" s="5"/>
      <c r="Y46" s="175"/>
      <c r="Z46" s="174"/>
    </row>
    <row r="47" spans="1:26" ht="15.75" customHeight="1">
      <c r="A47" s="3"/>
      <c r="B47" s="319"/>
      <c r="C47" s="320"/>
      <c r="D47" s="321"/>
      <c r="E47" s="165"/>
      <c r="F47" s="17"/>
      <c r="G47" s="158"/>
      <c r="H47" s="29"/>
      <c r="I47" s="174"/>
      <c r="J47" s="180"/>
      <c r="K47" s="180"/>
      <c r="L47" s="323"/>
      <c r="M47" s="3"/>
      <c r="N47" s="3"/>
      <c r="O47" s="3"/>
      <c r="P47" s="3"/>
      <c r="Q47" s="3"/>
      <c r="R47" s="3"/>
      <c r="S47" s="3"/>
      <c r="T47" s="3"/>
      <c r="U47" s="3"/>
      <c r="V47" s="3"/>
      <c r="W47" s="3"/>
      <c r="X47" s="3"/>
      <c r="Y47" s="153"/>
      <c r="Z47" s="164"/>
    </row>
    <row r="48" spans="1:26" ht="15.75" customHeight="1">
      <c r="A48" s="3"/>
      <c r="B48" s="19"/>
      <c r="C48" s="20"/>
      <c r="D48" s="8"/>
      <c r="E48" s="8"/>
      <c r="F48" s="3"/>
      <c r="G48" s="158"/>
      <c r="H48" s="29"/>
      <c r="I48" s="174"/>
      <c r="J48" s="180"/>
      <c r="K48" s="180"/>
      <c r="L48" s="323"/>
      <c r="M48" s="3"/>
      <c r="N48" s="3"/>
      <c r="O48" s="3"/>
      <c r="P48" s="3"/>
      <c r="Q48" s="3"/>
      <c r="R48" s="3"/>
      <c r="S48" s="3"/>
      <c r="T48" s="3"/>
      <c r="U48" s="3"/>
      <c r="V48" s="3"/>
      <c r="W48" s="3"/>
      <c r="X48" s="3"/>
      <c r="Y48" s="153"/>
      <c r="Z48" s="164"/>
    </row>
    <row r="49" spans="1:26" ht="15.75" customHeight="1">
      <c r="A49" s="3"/>
      <c r="B49" s="6" t="s">
        <v>66</v>
      </c>
      <c r="C49" s="20"/>
      <c r="D49" s="8"/>
      <c r="E49" s="8"/>
      <c r="F49" s="3"/>
      <c r="G49" s="181"/>
      <c r="H49" s="182"/>
      <c r="I49" s="164"/>
      <c r="J49" s="180"/>
      <c r="K49" s="180"/>
      <c r="L49" s="323"/>
      <c r="M49" s="3"/>
      <c r="N49" s="3"/>
      <c r="O49" s="3"/>
      <c r="P49" s="3"/>
      <c r="Q49" s="3"/>
      <c r="R49" s="3"/>
      <c r="S49" s="3"/>
      <c r="T49" s="3"/>
      <c r="U49" s="3"/>
      <c r="V49" s="3"/>
      <c r="W49" s="3"/>
      <c r="X49" s="3"/>
      <c r="Y49" s="153"/>
      <c r="Z49" s="164"/>
    </row>
    <row r="50" spans="1:26" ht="15.75" customHeight="1">
      <c r="A50" s="3"/>
      <c r="B50" s="10" t="s">
        <v>2</v>
      </c>
      <c r="C50" s="11" t="s">
        <v>3</v>
      </c>
      <c r="D50" s="11" t="s">
        <v>4</v>
      </c>
      <c r="E50" s="11" t="s">
        <v>825</v>
      </c>
      <c r="F50" s="12" t="s">
        <v>6</v>
      </c>
      <c r="G50" s="183"/>
      <c r="H50" s="182"/>
      <c r="I50" s="184"/>
      <c r="J50" s="153"/>
      <c r="K50" s="180"/>
      <c r="L50" s="323"/>
      <c r="M50" s="3"/>
      <c r="N50" s="3"/>
      <c r="O50" s="3"/>
      <c r="P50" s="3"/>
      <c r="Q50" s="3"/>
      <c r="R50" s="3"/>
      <c r="S50" s="3"/>
      <c r="T50" s="3"/>
      <c r="U50" s="3"/>
      <c r="V50" s="3"/>
      <c r="W50" s="3"/>
      <c r="X50" s="3"/>
      <c r="Y50" s="153"/>
      <c r="Z50" s="185"/>
    </row>
    <row r="51" spans="1:26" ht="15.75" customHeight="1">
      <c r="A51" s="3"/>
      <c r="B51" s="15" t="s">
        <v>75</v>
      </c>
      <c r="C51" s="13" t="s">
        <v>42</v>
      </c>
      <c r="D51" s="23" t="s">
        <v>77</v>
      </c>
      <c r="E51" s="18">
        <f t="shared" ref="E51:E52" si="3">I51-H51</f>
        <v>0</v>
      </c>
      <c r="F51" s="179">
        <v>65000</v>
      </c>
      <c r="G51" s="183"/>
      <c r="H51" s="2"/>
      <c r="J51" s="153"/>
      <c r="K51" s="153"/>
      <c r="L51" s="3"/>
      <c r="M51" s="3"/>
      <c r="N51" s="3"/>
      <c r="O51" s="3"/>
      <c r="P51" s="3"/>
      <c r="Q51" s="3"/>
      <c r="R51" s="3"/>
      <c r="S51" s="3"/>
      <c r="T51" s="3"/>
      <c r="U51" s="3"/>
      <c r="V51" s="3"/>
      <c r="W51" s="3"/>
      <c r="X51" s="3"/>
      <c r="Y51" s="153"/>
    </row>
    <row r="52" spans="1:26" ht="15.75" customHeight="1">
      <c r="A52" s="3"/>
      <c r="B52" s="319" t="s">
        <v>19</v>
      </c>
      <c r="C52" s="320"/>
      <c r="D52" s="321"/>
      <c r="E52" s="18">
        <f t="shared" si="3"/>
        <v>0</v>
      </c>
      <c r="F52" s="17"/>
      <c r="G52" s="3"/>
      <c r="H52" s="3"/>
      <c r="I52" s="185"/>
      <c r="J52" s="153"/>
      <c r="K52" s="153"/>
      <c r="L52" s="3"/>
      <c r="M52" s="3"/>
      <c r="N52" s="3"/>
      <c r="O52" s="3"/>
      <c r="P52" s="3"/>
      <c r="Q52" s="3"/>
      <c r="R52" s="3"/>
      <c r="S52" s="3"/>
      <c r="T52" s="3"/>
      <c r="U52" s="3"/>
      <c r="V52" s="3"/>
      <c r="W52" s="3"/>
      <c r="X52" s="3"/>
      <c r="Y52" s="153"/>
      <c r="Z52" s="185"/>
    </row>
    <row r="53" spans="1:26" ht="15.75" customHeight="1">
      <c r="A53" s="3"/>
      <c r="B53" s="19"/>
      <c r="C53" s="20"/>
      <c r="D53" s="8"/>
      <c r="E53" s="8"/>
      <c r="F53" s="3"/>
      <c r="G53" s="3"/>
      <c r="H53" s="3"/>
      <c r="I53" s="8"/>
      <c r="J53" s="153"/>
      <c r="K53" s="153"/>
      <c r="L53" s="3"/>
      <c r="M53" s="3"/>
      <c r="N53" s="3"/>
      <c r="O53" s="3"/>
      <c r="P53" s="3"/>
      <c r="Q53" s="3"/>
      <c r="R53" s="3"/>
      <c r="S53" s="3"/>
      <c r="T53" s="3"/>
      <c r="U53" s="3"/>
      <c r="V53" s="3"/>
      <c r="W53" s="3"/>
      <c r="X53" s="3"/>
      <c r="Y53" s="153"/>
      <c r="Z53" s="8"/>
    </row>
    <row r="54" spans="1:26" ht="42.75" customHeight="1">
      <c r="A54" s="3"/>
      <c r="B54" s="6" t="s">
        <v>60</v>
      </c>
      <c r="C54" s="20"/>
      <c r="D54" s="8"/>
      <c r="E54" s="8"/>
      <c r="F54" s="3"/>
      <c r="G54" s="156"/>
      <c r="H54" s="156"/>
      <c r="I54" s="157"/>
      <c r="J54" s="153"/>
      <c r="K54" s="153"/>
      <c r="L54" s="3"/>
      <c r="M54" s="3"/>
      <c r="N54" s="3"/>
      <c r="O54" s="3"/>
      <c r="P54" s="3"/>
      <c r="Q54" s="3"/>
      <c r="R54" s="3"/>
      <c r="S54" s="3"/>
      <c r="T54" s="3"/>
      <c r="U54" s="3"/>
      <c r="V54" s="3"/>
      <c r="W54" s="3"/>
      <c r="X54" s="3"/>
      <c r="Y54" s="153"/>
      <c r="Z54" s="157"/>
    </row>
    <row r="55" spans="1:26" ht="30" customHeight="1">
      <c r="A55" s="3"/>
      <c r="B55" s="10" t="s">
        <v>2</v>
      </c>
      <c r="C55" s="11" t="s">
        <v>3</v>
      </c>
      <c r="D55" s="11" t="s">
        <v>4</v>
      </c>
      <c r="E55" s="11" t="s">
        <v>825</v>
      </c>
      <c r="F55" s="12" t="s">
        <v>6</v>
      </c>
      <c r="G55" s="158"/>
      <c r="H55" s="2"/>
      <c r="I55" s="159"/>
      <c r="J55" s="153"/>
      <c r="K55" s="153"/>
      <c r="L55" s="3"/>
      <c r="M55" s="3"/>
      <c r="N55" s="3"/>
      <c r="O55" s="3"/>
      <c r="P55" s="3"/>
      <c r="Q55" s="3"/>
      <c r="R55" s="3"/>
      <c r="S55" s="3"/>
      <c r="T55" s="3"/>
      <c r="U55" s="3"/>
      <c r="V55" s="3"/>
      <c r="W55" s="3"/>
      <c r="X55" s="3"/>
      <c r="Y55" s="153"/>
      <c r="Z55" s="159"/>
    </row>
    <row r="56" spans="1:26" ht="15.75" customHeight="1">
      <c r="A56" s="3"/>
      <c r="B56" s="15" t="s">
        <v>65</v>
      </c>
      <c r="C56" s="13" t="s">
        <v>62</v>
      </c>
      <c r="D56" s="15" t="s">
        <v>63</v>
      </c>
      <c r="E56" s="160">
        <f>I56-H56</f>
        <v>0</v>
      </c>
      <c r="F56" s="179">
        <v>115000</v>
      </c>
      <c r="G56" s="2"/>
      <c r="H56" s="2"/>
      <c r="I56" s="164"/>
      <c r="J56" s="153"/>
      <c r="K56" s="180"/>
      <c r="L56" s="3"/>
      <c r="M56" s="3"/>
      <c r="N56" s="3"/>
      <c r="O56" s="3"/>
      <c r="P56" s="3"/>
      <c r="Q56" s="3"/>
      <c r="R56" s="3"/>
      <c r="S56" s="3"/>
      <c r="T56" s="3"/>
      <c r="U56" s="3"/>
      <c r="V56" s="3"/>
      <c r="W56" s="3"/>
      <c r="X56" s="3"/>
      <c r="Y56" s="153"/>
      <c r="Z56" s="164"/>
    </row>
    <row r="57" spans="1:26" ht="15.75" customHeight="1">
      <c r="A57" s="3"/>
      <c r="B57" s="319" t="s">
        <v>19</v>
      </c>
      <c r="C57" s="320"/>
      <c r="D57" s="321"/>
      <c r="E57" s="165">
        <f>SUM(E56)</f>
        <v>0</v>
      </c>
      <c r="F57" s="17"/>
      <c r="G57" s="3"/>
      <c r="H57" s="3"/>
      <c r="I57" s="185"/>
      <c r="J57" s="153"/>
      <c r="K57" s="153"/>
      <c r="L57" s="3"/>
      <c r="M57" s="3"/>
      <c r="N57" s="3"/>
      <c r="O57" s="3"/>
      <c r="P57" s="3"/>
      <c r="Q57" s="3"/>
      <c r="R57" s="3"/>
      <c r="S57" s="3"/>
      <c r="T57" s="3"/>
      <c r="U57" s="3"/>
      <c r="V57" s="3"/>
      <c r="W57" s="3"/>
      <c r="X57" s="3"/>
      <c r="Y57" s="153"/>
      <c r="Z57" s="185"/>
    </row>
    <row r="58" spans="1:26" ht="15.75" customHeight="1">
      <c r="A58" s="3"/>
      <c r="B58" s="28"/>
      <c r="C58" s="20"/>
      <c r="D58" s="20"/>
      <c r="E58" s="185"/>
      <c r="F58" s="2"/>
      <c r="G58" s="3"/>
      <c r="H58" s="3"/>
      <c r="I58" s="8"/>
      <c r="J58" s="153"/>
      <c r="K58" s="153"/>
      <c r="L58" s="3"/>
      <c r="M58" s="3"/>
      <c r="N58" s="3"/>
      <c r="O58" s="3"/>
      <c r="P58" s="3"/>
      <c r="Q58" s="3"/>
      <c r="R58" s="3"/>
      <c r="S58" s="3"/>
      <c r="T58" s="3"/>
      <c r="U58" s="3"/>
      <c r="V58" s="3"/>
      <c r="W58" s="3"/>
      <c r="X58" s="3"/>
      <c r="Y58" s="153"/>
      <c r="Z58" s="8"/>
    </row>
    <row r="59" spans="1:26" ht="42.75" customHeight="1">
      <c r="A59" s="3"/>
      <c r="B59" s="6" t="s">
        <v>87</v>
      </c>
      <c r="C59" s="186"/>
      <c r="D59" s="187"/>
      <c r="E59" s="188"/>
      <c r="F59" s="189"/>
      <c r="G59" s="156"/>
      <c r="H59" s="156"/>
      <c r="I59" s="157"/>
      <c r="J59" s="153"/>
      <c r="K59" s="153"/>
      <c r="L59" s="3"/>
      <c r="M59" s="3"/>
      <c r="N59" s="3"/>
      <c r="O59" s="3"/>
      <c r="P59" s="3"/>
      <c r="Q59" s="3"/>
      <c r="R59" s="3"/>
      <c r="S59" s="3"/>
      <c r="T59" s="3"/>
      <c r="U59" s="3"/>
      <c r="V59" s="3"/>
      <c r="W59" s="3"/>
      <c r="X59" s="3"/>
      <c r="Y59" s="153"/>
      <c r="Z59" s="157"/>
    </row>
    <row r="60" spans="1:26" ht="30" customHeight="1">
      <c r="A60" s="3"/>
      <c r="B60" s="10" t="s">
        <v>2</v>
      </c>
      <c r="C60" s="11" t="s">
        <v>3</v>
      </c>
      <c r="D60" s="11" t="s">
        <v>4</v>
      </c>
      <c r="E60" s="190" t="s">
        <v>825</v>
      </c>
      <c r="F60" s="191" t="s">
        <v>6</v>
      </c>
      <c r="G60" s="158"/>
      <c r="H60" s="2"/>
      <c r="I60" s="159"/>
      <c r="J60" s="153"/>
      <c r="K60" s="153"/>
      <c r="L60" s="3"/>
      <c r="M60" s="3"/>
      <c r="N60" s="3"/>
      <c r="O60" s="3"/>
      <c r="P60" s="3"/>
      <c r="Q60" s="3"/>
      <c r="R60" s="3"/>
      <c r="S60" s="3"/>
      <c r="T60" s="3"/>
      <c r="U60" s="3"/>
      <c r="V60" s="3"/>
      <c r="W60" s="3"/>
      <c r="X60" s="3"/>
      <c r="Y60" s="153"/>
      <c r="Z60" s="159"/>
    </row>
    <row r="61" spans="1:26" ht="15.75" customHeight="1">
      <c r="A61" s="3"/>
      <c r="B61" s="27" t="s">
        <v>131</v>
      </c>
      <c r="C61" s="13"/>
      <c r="D61" s="13"/>
      <c r="E61" s="160">
        <f t="shared" ref="E61:E107" si="4">I61-H61</f>
        <v>0</v>
      </c>
      <c r="F61" s="179">
        <v>70000</v>
      </c>
      <c r="G61" s="2"/>
      <c r="H61" s="2"/>
      <c r="I61" s="164"/>
      <c r="J61" s="153"/>
      <c r="K61" s="180"/>
      <c r="L61" s="3"/>
      <c r="M61" s="3"/>
      <c r="N61" s="3"/>
      <c r="O61" s="3"/>
      <c r="P61" s="3"/>
      <c r="Q61" s="3"/>
      <c r="R61" s="3"/>
      <c r="S61" s="3"/>
      <c r="T61" s="3"/>
      <c r="U61" s="3"/>
      <c r="V61" s="3"/>
      <c r="W61" s="3"/>
      <c r="X61" s="3"/>
      <c r="Y61" s="153"/>
      <c r="Z61" s="164"/>
    </row>
    <row r="62" spans="1:26" ht="15.75" customHeight="1">
      <c r="A62" s="3"/>
      <c r="B62" s="27" t="s">
        <v>132</v>
      </c>
      <c r="C62" s="13"/>
      <c r="D62" s="13"/>
      <c r="E62" s="160">
        <f t="shared" si="4"/>
        <v>0</v>
      </c>
      <c r="F62" s="179">
        <v>70000</v>
      </c>
      <c r="G62" s="2"/>
      <c r="H62" s="2"/>
      <c r="I62" s="164"/>
      <c r="J62" s="153"/>
      <c r="K62" s="153"/>
      <c r="L62" s="3"/>
      <c r="M62" s="3"/>
      <c r="N62" s="3"/>
      <c r="O62" s="3"/>
      <c r="P62" s="3"/>
      <c r="Q62" s="3"/>
      <c r="R62" s="3"/>
      <c r="S62" s="3"/>
      <c r="T62" s="3"/>
      <c r="U62" s="3"/>
      <c r="V62" s="3"/>
      <c r="W62" s="3"/>
      <c r="X62" s="3"/>
      <c r="Y62" s="153"/>
      <c r="Z62" s="164"/>
    </row>
    <row r="63" spans="1:26" ht="15.75" customHeight="1">
      <c r="A63" s="3"/>
      <c r="B63" s="27" t="s">
        <v>133</v>
      </c>
      <c r="C63" s="13"/>
      <c r="D63" s="13"/>
      <c r="E63" s="160">
        <f t="shared" si="4"/>
        <v>0</v>
      </c>
      <c r="F63" s="179">
        <v>70000</v>
      </c>
      <c r="G63" s="2"/>
      <c r="H63" s="2"/>
      <c r="I63" s="164"/>
      <c r="J63" s="153"/>
      <c r="K63" s="153"/>
      <c r="L63" s="3"/>
      <c r="M63" s="3"/>
      <c r="N63" s="3"/>
      <c r="O63" s="3"/>
      <c r="P63" s="3"/>
      <c r="Q63" s="3"/>
      <c r="R63" s="3"/>
      <c r="S63" s="3"/>
      <c r="T63" s="3"/>
      <c r="U63" s="3"/>
      <c r="V63" s="3"/>
      <c r="W63" s="3"/>
      <c r="X63" s="3"/>
      <c r="Y63" s="153"/>
      <c r="Z63" s="164"/>
    </row>
    <row r="64" spans="1:26" ht="42.75" customHeight="1">
      <c r="A64" s="3"/>
      <c r="B64" s="27" t="s">
        <v>88</v>
      </c>
      <c r="C64" s="13" t="s">
        <v>89</v>
      </c>
      <c r="D64" s="13" t="s">
        <v>90</v>
      </c>
      <c r="E64" s="160">
        <f t="shared" si="4"/>
        <v>0</v>
      </c>
      <c r="F64" s="179">
        <v>75000</v>
      </c>
      <c r="G64" s="192"/>
      <c r="H64" s="156"/>
      <c r="I64" s="157"/>
      <c r="J64" s="153"/>
      <c r="K64" s="153"/>
      <c r="L64" s="3"/>
      <c r="M64" s="3"/>
      <c r="N64" s="3"/>
      <c r="O64" s="3"/>
      <c r="P64" s="3"/>
      <c r="Q64" s="3"/>
      <c r="R64" s="3"/>
      <c r="S64" s="3"/>
      <c r="T64" s="3"/>
      <c r="U64" s="3"/>
      <c r="V64" s="3"/>
      <c r="W64" s="3"/>
      <c r="X64" s="3"/>
      <c r="Y64" s="153"/>
      <c r="Z64" s="157"/>
    </row>
    <row r="65" spans="2:26" ht="15.75" customHeight="1">
      <c r="B65" s="27" t="s">
        <v>91</v>
      </c>
      <c r="C65" s="13" t="s">
        <v>89</v>
      </c>
      <c r="D65" s="13" t="s">
        <v>90</v>
      </c>
      <c r="E65" s="160">
        <f t="shared" si="4"/>
        <v>0</v>
      </c>
      <c r="F65" s="179">
        <v>75000</v>
      </c>
      <c r="G65" s="193"/>
      <c r="H65" s="2"/>
      <c r="I65" s="194"/>
      <c r="J65" s="153"/>
      <c r="K65" s="153"/>
      <c r="L65" s="3"/>
      <c r="M65" s="3"/>
      <c r="N65" s="3"/>
      <c r="O65" s="3"/>
      <c r="P65" s="3"/>
      <c r="Q65" s="3"/>
      <c r="R65" s="3"/>
      <c r="S65" s="3"/>
      <c r="T65" s="3"/>
      <c r="U65" s="3"/>
      <c r="V65" s="3"/>
      <c r="W65" s="3"/>
      <c r="X65" s="3"/>
      <c r="Y65" s="153"/>
      <c r="Z65" s="194"/>
    </row>
    <row r="66" spans="2:26" ht="15.75" customHeight="1">
      <c r="B66" s="27" t="s">
        <v>134</v>
      </c>
      <c r="C66" s="13" t="s">
        <v>26</v>
      </c>
      <c r="D66" s="13" t="s">
        <v>95</v>
      </c>
      <c r="E66" s="160">
        <f t="shared" si="4"/>
        <v>0</v>
      </c>
      <c r="F66" s="179">
        <v>75000</v>
      </c>
      <c r="G66" s="193"/>
      <c r="H66" s="2"/>
      <c r="I66" s="194"/>
      <c r="J66" s="153"/>
      <c r="K66" s="153"/>
      <c r="L66" s="3"/>
      <c r="M66" s="3"/>
      <c r="N66" s="3"/>
      <c r="O66" s="3"/>
      <c r="P66" s="3"/>
      <c r="Q66" s="3"/>
      <c r="R66" s="3"/>
      <c r="S66" s="3"/>
      <c r="T66" s="3"/>
      <c r="U66" s="3"/>
      <c r="V66" s="3"/>
      <c r="W66" s="3"/>
      <c r="X66" s="3"/>
      <c r="Y66" s="153"/>
      <c r="Z66" s="194"/>
    </row>
    <row r="67" spans="2:26" ht="15.75" customHeight="1">
      <c r="B67" s="27" t="s">
        <v>136</v>
      </c>
      <c r="C67" s="13" t="s">
        <v>26</v>
      </c>
      <c r="D67" s="13" t="s">
        <v>27</v>
      </c>
      <c r="E67" s="160">
        <f t="shared" si="4"/>
        <v>0</v>
      </c>
      <c r="F67" s="179">
        <v>75000</v>
      </c>
      <c r="G67" s="193"/>
      <c r="H67" s="2"/>
      <c r="I67" s="194"/>
      <c r="J67" s="153"/>
      <c r="K67" s="153"/>
      <c r="L67" s="3"/>
      <c r="M67" s="3"/>
      <c r="N67" s="3"/>
      <c r="O67" s="3"/>
      <c r="P67" s="3"/>
      <c r="Q67" s="3"/>
      <c r="R67" s="3"/>
      <c r="S67" s="3"/>
      <c r="T67" s="3"/>
      <c r="U67" s="3"/>
      <c r="V67" s="3"/>
      <c r="W67" s="3"/>
      <c r="X67" s="3"/>
      <c r="Y67" s="153"/>
      <c r="Z67" s="194"/>
    </row>
    <row r="68" spans="2:26" ht="15.75" customHeight="1">
      <c r="B68" s="27" t="s">
        <v>92</v>
      </c>
      <c r="C68" s="13" t="s">
        <v>89</v>
      </c>
      <c r="D68" s="13" t="s">
        <v>90</v>
      </c>
      <c r="E68" s="160">
        <f t="shared" si="4"/>
        <v>0</v>
      </c>
      <c r="F68" s="179">
        <v>75000</v>
      </c>
      <c r="G68" s="193"/>
      <c r="H68" s="2"/>
      <c r="I68" s="194"/>
      <c r="J68" s="153"/>
      <c r="K68" s="153"/>
      <c r="L68" s="3"/>
      <c r="M68" s="3"/>
      <c r="N68" s="3"/>
      <c r="O68" s="3"/>
      <c r="P68" s="3"/>
      <c r="Q68" s="3"/>
      <c r="R68" s="3"/>
      <c r="S68" s="3"/>
      <c r="T68" s="3"/>
      <c r="U68" s="3"/>
      <c r="V68" s="3"/>
      <c r="W68" s="3"/>
      <c r="X68" s="3"/>
      <c r="Y68" s="153"/>
      <c r="Z68" s="194"/>
    </row>
    <row r="69" spans="2:26" ht="15.75" customHeight="1">
      <c r="B69" s="27" t="s">
        <v>92</v>
      </c>
      <c r="C69" s="13" t="s">
        <v>26</v>
      </c>
      <c r="D69" s="13" t="s">
        <v>95</v>
      </c>
      <c r="E69" s="160">
        <f t="shared" si="4"/>
        <v>0</v>
      </c>
      <c r="F69" s="179">
        <v>75000</v>
      </c>
      <c r="G69" s="193"/>
      <c r="H69" s="2"/>
      <c r="I69" s="194"/>
      <c r="J69" s="153"/>
      <c r="K69" s="153"/>
      <c r="L69" s="3"/>
      <c r="M69" s="3"/>
      <c r="N69" s="3"/>
      <c r="O69" s="3"/>
      <c r="P69" s="3"/>
      <c r="Q69" s="3"/>
      <c r="R69" s="3"/>
      <c r="S69" s="3"/>
      <c r="T69" s="3"/>
      <c r="U69" s="3"/>
      <c r="V69" s="3"/>
      <c r="W69" s="3"/>
      <c r="X69" s="3"/>
      <c r="Y69" s="153"/>
      <c r="Z69" s="194"/>
    </row>
    <row r="70" spans="2:26" ht="15.75" customHeight="1">
      <c r="B70" s="27" t="s">
        <v>138</v>
      </c>
      <c r="C70" s="13" t="s">
        <v>26</v>
      </c>
      <c r="D70" s="13" t="s">
        <v>95</v>
      </c>
      <c r="E70" s="160">
        <f t="shared" si="4"/>
        <v>0</v>
      </c>
      <c r="F70" s="179">
        <v>75000</v>
      </c>
      <c r="G70" s="193"/>
      <c r="H70" s="2"/>
      <c r="I70" s="194"/>
      <c r="J70" s="153"/>
      <c r="K70" s="153"/>
      <c r="L70" s="3"/>
      <c r="M70" s="3"/>
      <c r="N70" s="3"/>
      <c r="O70" s="3"/>
      <c r="P70" s="3"/>
      <c r="Q70" s="3"/>
      <c r="R70" s="3"/>
      <c r="S70" s="3"/>
      <c r="T70" s="3"/>
      <c r="U70" s="3"/>
      <c r="V70" s="3"/>
      <c r="W70" s="3"/>
      <c r="X70" s="3"/>
      <c r="Y70" s="153"/>
      <c r="Z70" s="194"/>
    </row>
    <row r="71" spans="2:26" ht="15.75" customHeight="1">
      <c r="B71" s="27" t="s">
        <v>139</v>
      </c>
      <c r="C71" s="13" t="s">
        <v>26</v>
      </c>
      <c r="D71" s="13" t="s">
        <v>95</v>
      </c>
      <c r="E71" s="160">
        <f t="shared" si="4"/>
        <v>0</v>
      </c>
      <c r="F71" s="179">
        <v>75000</v>
      </c>
      <c r="G71" s="193"/>
      <c r="H71" s="2"/>
      <c r="I71" s="194"/>
      <c r="J71" s="153"/>
      <c r="K71" s="153"/>
      <c r="L71" s="3"/>
      <c r="M71" s="3"/>
      <c r="N71" s="3"/>
      <c r="O71" s="3"/>
      <c r="P71" s="3"/>
      <c r="Q71" s="3"/>
      <c r="R71" s="3"/>
      <c r="S71" s="3"/>
      <c r="T71" s="3"/>
      <c r="U71" s="3"/>
      <c r="V71" s="3"/>
      <c r="W71" s="3"/>
      <c r="X71" s="3"/>
      <c r="Y71" s="153"/>
      <c r="Z71" s="194"/>
    </row>
    <row r="72" spans="2:26" ht="15.75" customHeight="1">
      <c r="B72" s="27" t="s">
        <v>93</v>
      </c>
      <c r="C72" s="13" t="s">
        <v>89</v>
      </c>
      <c r="D72" s="13" t="s">
        <v>90</v>
      </c>
      <c r="E72" s="160">
        <f t="shared" si="4"/>
        <v>0</v>
      </c>
      <c r="F72" s="179">
        <v>75000</v>
      </c>
      <c r="G72" s="193"/>
      <c r="H72" s="2"/>
      <c r="I72" s="194"/>
      <c r="J72" s="153"/>
      <c r="K72" s="153"/>
      <c r="L72" s="3"/>
      <c r="M72" s="3"/>
      <c r="N72" s="3"/>
      <c r="O72" s="3"/>
      <c r="P72" s="3"/>
      <c r="Q72" s="3"/>
      <c r="R72" s="3"/>
      <c r="S72" s="3"/>
      <c r="T72" s="3"/>
      <c r="U72" s="3"/>
      <c r="V72" s="3"/>
      <c r="W72" s="3"/>
      <c r="X72" s="3"/>
      <c r="Y72" s="153"/>
      <c r="Z72" s="194"/>
    </row>
    <row r="73" spans="2:26" ht="15.75" customHeight="1">
      <c r="B73" s="27" t="s">
        <v>93</v>
      </c>
      <c r="C73" s="13" t="s">
        <v>26</v>
      </c>
      <c r="D73" s="13" t="s">
        <v>95</v>
      </c>
      <c r="E73" s="160">
        <f t="shared" si="4"/>
        <v>0</v>
      </c>
      <c r="F73" s="179">
        <v>75000</v>
      </c>
      <c r="G73" s="193"/>
      <c r="H73" s="2"/>
      <c r="I73" s="194"/>
      <c r="J73" s="153"/>
      <c r="K73" s="153"/>
      <c r="L73" s="3"/>
      <c r="M73" s="3"/>
      <c r="N73" s="3"/>
      <c r="O73" s="3"/>
      <c r="P73" s="3"/>
      <c r="Q73" s="3"/>
      <c r="R73" s="3"/>
      <c r="S73" s="3"/>
      <c r="T73" s="3"/>
      <c r="U73" s="3"/>
      <c r="V73" s="3"/>
      <c r="W73" s="3"/>
      <c r="X73" s="3"/>
      <c r="Y73" s="153"/>
      <c r="Z73" s="194"/>
    </row>
    <row r="74" spans="2:26" ht="15.75" customHeight="1">
      <c r="B74" s="27" t="s">
        <v>140</v>
      </c>
      <c r="C74" s="13" t="s">
        <v>26</v>
      </c>
      <c r="D74" s="13" t="s">
        <v>95</v>
      </c>
      <c r="E74" s="160">
        <f t="shared" si="4"/>
        <v>0</v>
      </c>
      <c r="F74" s="179">
        <v>75000</v>
      </c>
      <c r="G74" s="193"/>
      <c r="H74" s="2"/>
      <c r="I74" s="194"/>
      <c r="J74" s="153"/>
      <c r="K74" s="153"/>
      <c r="L74" s="3"/>
      <c r="M74" s="3"/>
      <c r="N74" s="3"/>
      <c r="O74" s="3"/>
      <c r="P74" s="3"/>
      <c r="Q74" s="3"/>
      <c r="R74" s="3"/>
      <c r="S74" s="3"/>
      <c r="T74" s="3"/>
      <c r="U74" s="3"/>
      <c r="V74" s="3"/>
      <c r="W74" s="3"/>
      <c r="X74" s="3"/>
      <c r="Y74" s="153"/>
      <c r="Z74" s="194"/>
    </row>
    <row r="75" spans="2:26" ht="15.75" customHeight="1">
      <c r="B75" s="27" t="s">
        <v>141</v>
      </c>
      <c r="C75" s="13" t="s">
        <v>26</v>
      </c>
      <c r="D75" s="13" t="s">
        <v>95</v>
      </c>
      <c r="E75" s="160">
        <f t="shared" si="4"/>
        <v>0</v>
      </c>
      <c r="F75" s="179">
        <v>75000</v>
      </c>
      <c r="G75" s="193"/>
      <c r="H75" s="2"/>
      <c r="I75" s="194"/>
      <c r="J75" s="153"/>
      <c r="K75" s="153"/>
      <c r="L75" s="3"/>
      <c r="M75" s="3"/>
      <c r="N75" s="3"/>
      <c r="O75" s="3"/>
      <c r="P75" s="3"/>
      <c r="Q75" s="3"/>
      <c r="R75" s="3"/>
      <c r="S75" s="3"/>
      <c r="T75" s="3"/>
      <c r="U75" s="3"/>
      <c r="V75" s="3"/>
      <c r="W75" s="3"/>
      <c r="X75" s="3"/>
      <c r="Y75" s="153"/>
      <c r="Z75" s="194"/>
    </row>
    <row r="76" spans="2:26" ht="15.75" customHeight="1">
      <c r="B76" s="27" t="s">
        <v>94</v>
      </c>
      <c r="C76" s="13" t="s">
        <v>26</v>
      </c>
      <c r="D76" s="13" t="s">
        <v>95</v>
      </c>
      <c r="E76" s="160">
        <f t="shared" si="4"/>
        <v>0</v>
      </c>
      <c r="F76" s="179">
        <v>75000</v>
      </c>
      <c r="G76" s="193"/>
      <c r="H76" s="2"/>
      <c r="I76" s="194"/>
      <c r="J76" s="153"/>
      <c r="K76" s="153"/>
      <c r="L76" s="3"/>
      <c r="M76" s="3"/>
      <c r="N76" s="3"/>
      <c r="O76" s="3"/>
      <c r="P76" s="3"/>
      <c r="Q76" s="3"/>
      <c r="R76" s="3"/>
      <c r="S76" s="3"/>
      <c r="T76" s="3"/>
      <c r="U76" s="3"/>
      <c r="V76" s="3"/>
      <c r="W76" s="3"/>
      <c r="X76" s="3"/>
      <c r="Y76" s="153"/>
      <c r="Z76" s="194"/>
    </row>
    <row r="77" spans="2:26" ht="15.75" customHeight="1">
      <c r="B77" s="27" t="s">
        <v>142</v>
      </c>
      <c r="C77" s="13" t="s">
        <v>26</v>
      </c>
      <c r="D77" s="13" t="s">
        <v>95</v>
      </c>
      <c r="E77" s="160">
        <f t="shared" si="4"/>
        <v>0</v>
      </c>
      <c r="F77" s="179">
        <v>75000</v>
      </c>
      <c r="G77" s="193"/>
      <c r="H77" s="2"/>
      <c r="I77" s="194"/>
      <c r="J77" s="153"/>
      <c r="K77" s="153"/>
      <c r="L77" s="3"/>
      <c r="M77" s="3"/>
      <c r="N77" s="3"/>
      <c r="O77" s="3"/>
      <c r="P77" s="3"/>
      <c r="Q77" s="3"/>
      <c r="R77" s="3"/>
      <c r="S77" s="3"/>
      <c r="T77" s="3"/>
      <c r="U77" s="3"/>
      <c r="V77" s="3"/>
      <c r="W77" s="3"/>
      <c r="X77" s="3"/>
      <c r="Y77" s="153"/>
      <c r="Z77" s="194"/>
    </row>
    <row r="78" spans="2:26" ht="15.75" customHeight="1">
      <c r="B78" s="27" t="s">
        <v>143</v>
      </c>
      <c r="C78" s="13"/>
      <c r="D78" s="13" t="s">
        <v>144</v>
      </c>
      <c r="E78" s="160">
        <f t="shared" si="4"/>
        <v>0</v>
      </c>
      <c r="F78" s="179">
        <v>75000</v>
      </c>
      <c r="G78" s="193"/>
      <c r="H78" s="2"/>
      <c r="I78" s="194"/>
      <c r="J78" s="153"/>
      <c r="K78" s="153"/>
      <c r="L78" s="3"/>
      <c r="M78" s="3"/>
      <c r="N78" s="3"/>
      <c r="O78" s="3"/>
      <c r="P78" s="3"/>
      <c r="Q78" s="3"/>
      <c r="R78" s="3"/>
      <c r="S78" s="3"/>
      <c r="T78" s="3"/>
      <c r="U78" s="3"/>
      <c r="V78" s="3"/>
      <c r="W78" s="3"/>
      <c r="X78" s="3"/>
      <c r="Y78" s="153"/>
      <c r="Z78" s="194"/>
    </row>
    <row r="79" spans="2:26" ht="15.75" customHeight="1">
      <c r="B79" s="27" t="s">
        <v>145</v>
      </c>
      <c r="C79" s="13" t="s">
        <v>26</v>
      </c>
      <c r="D79" s="13" t="s">
        <v>73</v>
      </c>
      <c r="E79" s="160">
        <f t="shared" si="4"/>
        <v>0</v>
      </c>
      <c r="F79" s="179">
        <v>75000</v>
      </c>
      <c r="G79" s="193"/>
      <c r="H79" s="2"/>
      <c r="I79" s="194"/>
      <c r="J79" s="153"/>
      <c r="K79" s="153"/>
      <c r="L79" s="3"/>
      <c r="M79" s="3"/>
      <c r="N79" s="3"/>
      <c r="O79" s="3"/>
      <c r="P79" s="3"/>
      <c r="Q79" s="3"/>
      <c r="R79" s="3"/>
      <c r="S79" s="3"/>
      <c r="T79" s="3"/>
      <c r="U79" s="3"/>
      <c r="V79" s="3"/>
      <c r="W79" s="3"/>
      <c r="X79" s="3"/>
      <c r="Y79" s="153"/>
      <c r="Z79" s="194"/>
    </row>
    <row r="80" spans="2:26" ht="15.75" customHeight="1">
      <c r="B80" s="27" t="s">
        <v>145</v>
      </c>
      <c r="C80" s="13" t="s">
        <v>26</v>
      </c>
      <c r="D80" s="13" t="s">
        <v>27</v>
      </c>
      <c r="E80" s="160">
        <f t="shared" si="4"/>
        <v>0</v>
      </c>
      <c r="F80" s="179">
        <v>75000</v>
      </c>
      <c r="G80" s="193"/>
      <c r="H80" s="2"/>
      <c r="I80" s="194"/>
      <c r="J80" s="153"/>
      <c r="K80" s="153"/>
      <c r="L80" s="3"/>
      <c r="M80" s="3"/>
      <c r="N80" s="3"/>
      <c r="O80" s="3"/>
      <c r="P80" s="3"/>
      <c r="Q80" s="3"/>
      <c r="R80" s="3"/>
      <c r="S80" s="3"/>
      <c r="T80" s="3"/>
      <c r="U80" s="3"/>
      <c r="V80" s="3"/>
      <c r="W80" s="3"/>
      <c r="X80" s="3"/>
      <c r="Y80" s="153"/>
      <c r="Z80" s="194"/>
    </row>
    <row r="81" spans="2:26" ht="15.75" customHeight="1">
      <c r="B81" s="27" t="s">
        <v>145</v>
      </c>
      <c r="C81" s="13" t="s">
        <v>26</v>
      </c>
      <c r="D81" s="13" t="s">
        <v>27</v>
      </c>
      <c r="E81" s="160">
        <f t="shared" si="4"/>
        <v>0</v>
      </c>
      <c r="F81" s="179">
        <v>75000</v>
      </c>
      <c r="G81" s="193"/>
      <c r="H81" s="2"/>
      <c r="I81" s="194"/>
      <c r="J81" s="153"/>
      <c r="K81" s="153"/>
      <c r="L81" s="3"/>
      <c r="M81" s="3"/>
      <c r="N81" s="3"/>
      <c r="O81" s="3"/>
      <c r="P81" s="3"/>
      <c r="Q81" s="3"/>
      <c r="R81" s="3"/>
      <c r="S81" s="3"/>
      <c r="T81" s="3"/>
      <c r="U81" s="3"/>
      <c r="V81" s="3"/>
      <c r="W81" s="3"/>
      <c r="X81" s="3"/>
      <c r="Y81" s="153"/>
      <c r="Z81" s="194"/>
    </row>
    <row r="82" spans="2:26" ht="15.75" customHeight="1">
      <c r="B82" s="27" t="s">
        <v>96</v>
      </c>
      <c r="C82" s="13" t="s">
        <v>89</v>
      </c>
      <c r="D82" s="13" t="s">
        <v>90</v>
      </c>
      <c r="E82" s="160">
        <f t="shared" si="4"/>
        <v>0</v>
      </c>
      <c r="F82" s="179">
        <v>75000</v>
      </c>
      <c r="G82" s="193"/>
      <c r="H82" s="2"/>
      <c r="I82" s="194"/>
      <c r="J82" s="153"/>
      <c r="K82" s="153"/>
      <c r="L82" s="3"/>
      <c r="M82" s="3"/>
      <c r="N82" s="3"/>
      <c r="O82" s="3"/>
      <c r="P82" s="3"/>
      <c r="Q82" s="3"/>
      <c r="R82" s="3"/>
      <c r="S82" s="3"/>
      <c r="T82" s="3"/>
      <c r="U82" s="3"/>
      <c r="V82" s="3"/>
      <c r="W82" s="3"/>
      <c r="X82" s="3"/>
      <c r="Y82" s="153"/>
      <c r="Z82" s="194"/>
    </row>
    <row r="83" spans="2:26" ht="15.75" customHeight="1">
      <c r="B83" s="27" t="s">
        <v>96</v>
      </c>
      <c r="C83" s="13" t="s">
        <v>26</v>
      </c>
      <c r="D83" s="13" t="s">
        <v>27</v>
      </c>
      <c r="E83" s="160">
        <f t="shared" si="4"/>
        <v>0</v>
      </c>
      <c r="F83" s="179">
        <v>75000</v>
      </c>
      <c r="G83" s="193"/>
      <c r="H83" s="2"/>
      <c r="I83" s="194"/>
      <c r="J83" s="153"/>
      <c r="K83" s="153"/>
      <c r="L83" s="3"/>
      <c r="M83" s="3"/>
      <c r="N83" s="3"/>
      <c r="O83" s="3"/>
      <c r="P83" s="3"/>
      <c r="Q83" s="3"/>
      <c r="R83" s="3"/>
      <c r="S83" s="3"/>
      <c r="T83" s="3"/>
      <c r="U83" s="3"/>
      <c r="V83" s="3"/>
      <c r="W83" s="3"/>
      <c r="X83" s="3"/>
      <c r="Y83" s="153"/>
      <c r="Z83" s="194"/>
    </row>
    <row r="84" spans="2:26" ht="15.75" customHeight="1">
      <c r="B84" s="27" t="s">
        <v>96</v>
      </c>
      <c r="C84" s="13" t="s">
        <v>26</v>
      </c>
      <c r="D84" s="13" t="s">
        <v>57</v>
      </c>
      <c r="E84" s="160">
        <f t="shared" si="4"/>
        <v>0</v>
      </c>
      <c r="F84" s="179">
        <v>75000</v>
      </c>
      <c r="G84" s="193"/>
      <c r="H84" s="2"/>
      <c r="I84" s="194"/>
      <c r="J84" s="153"/>
      <c r="K84" s="153"/>
      <c r="L84" s="3"/>
      <c r="M84" s="3"/>
      <c r="N84" s="3"/>
      <c r="O84" s="3"/>
      <c r="P84" s="3"/>
      <c r="Q84" s="3"/>
      <c r="R84" s="3"/>
      <c r="S84" s="3"/>
      <c r="T84" s="3"/>
      <c r="U84" s="3"/>
      <c r="V84" s="3"/>
      <c r="W84" s="3"/>
      <c r="X84" s="3"/>
      <c r="Y84" s="153"/>
      <c r="Z84" s="194"/>
    </row>
    <row r="85" spans="2:26" ht="15.75" customHeight="1">
      <c r="B85" s="27" t="s">
        <v>146</v>
      </c>
      <c r="C85" s="13" t="s">
        <v>26</v>
      </c>
      <c r="D85" s="13" t="s">
        <v>27</v>
      </c>
      <c r="E85" s="160">
        <f t="shared" si="4"/>
        <v>0</v>
      </c>
      <c r="F85" s="179">
        <v>75000</v>
      </c>
      <c r="G85" s="193"/>
      <c r="H85" s="2"/>
      <c r="I85" s="194"/>
      <c r="J85" s="153"/>
      <c r="K85" s="153"/>
      <c r="L85" s="3"/>
      <c r="M85" s="3"/>
      <c r="N85" s="3"/>
      <c r="O85" s="3"/>
      <c r="P85" s="3"/>
      <c r="Q85" s="3"/>
      <c r="R85" s="3"/>
      <c r="S85" s="3"/>
      <c r="T85" s="3"/>
      <c r="U85" s="3"/>
      <c r="V85" s="3"/>
      <c r="W85" s="3"/>
      <c r="X85" s="3"/>
      <c r="Y85" s="153"/>
      <c r="Z85" s="194"/>
    </row>
    <row r="86" spans="2:26" ht="15.75" customHeight="1">
      <c r="B86" s="27" t="s">
        <v>147</v>
      </c>
      <c r="C86" s="13" t="s">
        <v>148</v>
      </c>
      <c r="D86" s="13" t="s">
        <v>149</v>
      </c>
      <c r="E86" s="160">
        <f t="shared" si="4"/>
        <v>0</v>
      </c>
      <c r="F86" s="179">
        <v>75000</v>
      </c>
      <c r="G86" s="193"/>
      <c r="H86" s="2"/>
      <c r="I86" s="194"/>
      <c r="J86" s="153"/>
      <c r="K86" s="153"/>
      <c r="L86" s="3"/>
      <c r="M86" s="3"/>
      <c r="N86" s="3"/>
      <c r="O86" s="3"/>
      <c r="P86" s="3"/>
      <c r="Q86" s="3"/>
      <c r="R86" s="3"/>
      <c r="S86" s="3"/>
      <c r="T86" s="3"/>
      <c r="U86" s="3"/>
      <c r="V86" s="3"/>
      <c r="W86" s="3"/>
      <c r="X86" s="3"/>
      <c r="Y86" s="153"/>
      <c r="Z86" s="194"/>
    </row>
    <row r="87" spans="2:26" ht="15.75" customHeight="1">
      <c r="B87" s="27" t="s">
        <v>150</v>
      </c>
      <c r="C87" s="13" t="s">
        <v>148</v>
      </c>
      <c r="D87" s="13" t="s">
        <v>151</v>
      </c>
      <c r="E87" s="160">
        <f t="shared" si="4"/>
        <v>0</v>
      </c>
      <c r="F87" s="179">
        <v>75000</v>
      </c>
      <c r="G87" s="193"/>
      <c r="H87" s="2"/>
      <c r="I87" s="194"/>
      <c r="J87" s="153"/>
      <c r="K87" s="153"/>
      <c r="L87" s="3"/>
      <c r="M87" s="3"/>
      <c r="N87" s="3"/>
      <c r="O87" s="3"/>
      <c r="P87" s="3"/>
      <c r="Q87" s="3"/>
      <c r="R87" s="3"/>
      <c r="S87" s="3"/>
      <c r="T87" s="3"/>
      <c r="U87" s="3"/>
      <c r="V87" s="3"/>
      <c r="W87" s="3"/>
      <c r="X87" s="3"/>
      <c r="Y87" s="153"/>
      <c r="Z87" s="194"/>
    </row>
    <row r="88" spans="2:26" ht="15.75" customHeight="1">
      <c r="B88" s="27" t="s">
        <v>152</v>
      </c>
      <c r="C88" s="13" t="s">
        <v>26</v>
      </c>
      <c r="D88" s="13" t="s">
        <v>153</v>
      </c>
      <c r="E88" s="160">
        <f t="shared" si="4"/>
        <v>0</v>
      </c>
      <c r="F88" s="179">
        <v>75000</v>
      </c>
      <c r="G88" s="193"/>
      <c r="H88" s="2"/>
      <c r="I88" s="194"/>
      <c r="J88" s="153"/>
      <c r="K88" s="153"/>
      <c r="L88" s="3"/>
      <c r="M88" s="3"/>
      <c r="N88" s="3"/>
      <c r="O88" s="3"/>
      <c r="P88" s="3"/>
      <c r="Q88" s="3"/>
      <c r="R88" s="3"/>
      <c r="S88" s="3"/>
      <c r="T88" s="3"/>
      <c r="U88" s="3"/>
      <c r="V88" s="3"/>
      <c r="W88" s="3"/>
      <c r="X88" s="3"/>
      <c r="Y88" s="153"/>
      <c r="Z88" s="194"/>
    </row>
    <row r="89" spans="2:26" ht="15.75" customHeight="1">
      <c r="B89" s="27" t="s">
        <v>154</v>
      </c>
      <c r="C89" s="13" t="s">
        <v>26</v>
      </c>
      <c r="D89" s="13" t="s">
        <v>27</v>
      </c>
      <c r="E89" s="160">
        <f t="shared" si="4"/>
        <v>0</v>
      </c>
      <c r="F89" s="179">
        <v>75000</v>
      </c>
      <c r="G89" s="193"/>
      <c r="H89" s="2"/>
      <c r="I89" s="194"/>
      <c r="J89" s="153"/>
      <c r="K89" s="153"/>
      <c r="L89" s="3"/>
      <c r="M89" s="3"/>
      <c r="N89" s="3"/>
      <c r="O89" s="3"/>
      <c r="P89" s="3"/>
      <c r="Q89" s="3"/>
      <c r="R89" s="3"/>
      <c r="S89" s="3"/>
      <c r="T89" s="3"/>
      <c r="U89" s="3"/>
      <c r="V89" s="3"/>
      <c r="W89" s="3"/>
      <c r="X89" s="3"/>
      <c r="Y89" s="153"/>
      <c r="Z89" s="194"/>
    </row>
    <row r="90" spans="2:26" ht="15.75" customHeight="1">
      <c r="B90" s="27" t="s">
        <v>155</v>
      </c>
      <c r="C90" s="13" t="s">
        <v>26</v>
      </c>
      <c r="D90" s="13" t="s">
        <v>153</v>
      </c>
      <c r="E90" s="160">
        <f t="shared" si="4"/>
        <v>0</v>
      </c>
      <c r="F90" s="179">
        <v>75000</v>
      </c>
      <c r="G90" s="193"/>
      <c r="H90" s="2"/>
      <c r="I90" s="194"/>
      <c r="J90" s="153"/>
      <c r="K90" s="153"/>
      <c r="L90" s="3"/>
      <c r="M90" s="3"/>
      <c r="N90" s="3"/>
      <c r="O90" s="3"/>
      <c r="P90" s="3"/>
      <c r="Q90" s="3"/>
      <c r="R90" s="3"/>
      <c r="S90" s="3"/>
      <c r="T90" s="3"/>
      <c r="U90" s="3"/>
      <c r="V90" s="3"/>
      <c r="W90" s="3"/>
      <c r="X90" s="3"/>
      <c r="Y90" s="153"/>
      <c r="Z90" s="194"/>
    </row>
    <row r="91" spans="2:26" ht="15.75" customHeight="1">
      <c r="B91" s="27" t="s">
        <v>156</v>
      </c>
      <c r="C91" s="13" t="s">
        <v>26</v>
      </c>
      <c r="D91" s="13" t="s">
        <v>27</v>
      </c>
      <c r="E91" s="160">
        <f t="shared" si="4"/>
        <v>0</v>
      </c>
      <c r="F91" s="179">
        <v>75000</v>
      </c>
      <c r="G91" s="193"/>
      <c r="H91" s="2"/>
      <c r="I91" s="194"/>
      <c r="J91" s="153"/>
      <c r="K91" s="153"/>
      <c r="L91" s="3"/>
      <c r="M91" s="3"/>
      <c r="N91" s="3"/>
      <c r="O91" s="3"/>
      <c r="P91" s="3"/>
      <c r="Q91" s="3"/>
      <c r="R91" s="3"/>
      <c r="S91" s="3"/>
      <c r="T91" s="3"/>
      <c r="U91" s="3"/>
      <c r="V91" s="3"/>
      <c r="W91" s="3"/>
      <c r="X91" s="3"/>
      <c r="Y91" s="153"/>
      <c r="Z91" s="194"/>
    </row>
    <row r="92" spans="2:26" ht="15.75" customHeight="1">
      <c r="B92" s="27" t="s">
        <v>157</v>
      </c>
      <c r="C92" s="13" t="s">
        <v>26</v>
      </c>
      <c r="D92" s="13" t="s">
        <v>27</v>
      </c>
      <c r="E92" s="160">
        <f t="shared" si="4"/>
        <v>0</v>
      </c>
      <c r="F92" s="179">
        <v>75000</v>
      </c>
      <c r="G92" s="193"/>
      <c r="H92" s="2"/>
      <c r="I92" s="194"/>
      <c r="J92" s="153"/>
      <c r="K92" s="153"/>
      <c r="L92" s="3"/>
      <c r="M92" s="3"/>
      <c r="N92" s="3"/>
      <c r="O92" s="3"/>
      <c r="P92" s="3"/>
      <c r="Q92" s="3"/>
      <c r="R92" s="3"/>
      <c r="S92" s="3"/>
      <c r="T92" s="3"/>
      <c r="U92" s="3"/>
      <c r="V92" s="3"/>
      <c r="W92" s="3"/>
      <c r="X92" s="3"/>
      <c r="Y92" s="153"/>
      <c r="Z92" s="194"/>
    </row>
    <row r="93" spans="2:26" ht="15.75" customHeight="1">
      <c r="B93" s="27" t="s">
        <v>158</v>
      </c>
      <c r="C93" s="13" t="s">
        <v>26</v>
      </c>
      <c r="D93" s="13" t="s">
        <v>27</v>
      </c>
      <c r="E93" s="160">
        <f t="shared" si="4"/>
        <v>0</v>
      </c>
      <c r="F93" s="179">
        <v>75000</v>
      </c>
      <c r="G93" s="193"/>
      <c r="H93" s="2"/>
      <c r="I93" s="194"/>
      <c r="J93" s="153"/>
      <c r="K93" s="153"/>
      <c r="L93" s="3"/>
      <c r="M93" s="3"/>
      <c r="N93" s="3"/>
      <c r="O93" s="3"/>
      <c r="P93" s="3"/>
      <c r="Q93" s="3"/>
      <c r="R93" s="3"/>
      <c r="S93" s="3"/>
      <c r="T93" s="3"/>
      <c r="U93" s="3"/>
      <c r="V93" s="3"/>
      <c r="W93" s="3"/>
      <c r="X93" s="3"/>
      <c r="Y93" s="153"/>
      <c r="Z93" s="194"/>
    </row>
    <row r="94" spans="2:26" ht="15.75" customHeight="1">
      <c r="B94" s="27" t="s">
        <v>159</v>
      </c>
      <c r="C94" s="13" t="s">
        <v>26</v>
      </c>
      <c r="D94" s="13" t="s">
        <v>27</v>
      </c>
      <c r="E94" s="160">
        <f t="shared" si="4"/>
        <v>0</v>
      </c>
      <c r="F94" s="179">
        <v>75000</v>
      </c>
      <c r="G94" s="193"/>
      <c r="H94" s="2"/>
      <c r="I94" s="194"/>
      <c r="J94" s="153"/>
      <c r="K94" s="153"/>
      <c r="L94" s="3"/>
      <c r="M94" s="3"/>
      <c r="N94" s="3"/>
      <c r="O94" s="3"/>
      <c r="P94" s="3"/>
      <c r="Q94" s="3"/>
      <c r="R94" s="3"/>
      <c r="S94" s="3"/>
      <c r="T94" s="3"/>
      <c r="U94" s="3"/>
      <c r="V94" s="3"/>
      <c r="W94" s="3"/>
      <c r="X94" s="3"/>
      <c r="Y94" s="153"/>
      <c r="Z94" s="194"/>
    </row>
    <row r="95" spans="2:26" ht="15.75" customHeight="1">
      <c r="B95" s="27" t="s">
        <v>160</v>
      </c>
      <c r="C95" s="13" t="s">
        <v>26</v>
      </c>
      <c r="D95" s="13" t="s">
        <v>27</v>
      </c>
      <c r="E95" s="160">
        <f t="shared" si="4"/>
        <v>0</v>
      </c>
      <c r="F95" s="179">
        <v>75000</v>
      </c>
      <c r="G95" s="193"/>
      <c r="H95" s="2"/>
      <c r="I95" s="194"/>
      <c r="J95" s="153"/>
      <c r="K95" s="153"/>
      <c r="L95" s="3"/>
      <c r="M95" s="3"/>
      <c r="N95" s="3"/>
      <c r="O95" s="3"/>
      <c r="P95" s="3"/>
      <c r="Q95" s="3"/>
      <c r="R95" s="3"/>
      <c r="S95" s="3"/>
      <c r="T95" s="3"/>
      <c r="U95" s="3"/>
      <c r="V95" s="3"/>
      <c r="W95" s="3"/>
      <c r="X95" s="3"/>
      <c r="Y95" s="153"/>
      <c r="Z95" s="194"/>
    </row>
    <row r="96" spans="2:26" ht="15.75" customHeight="1">
      <c r="B96" s="27" t="s">
        <v>161</v>
      </c>
      <c r="C96" s="13" t="s">
        <v>26</v>
      </c>
      <c r="D96" s="13" t="s">
        <v>57</v>
      </c>
      <c r="E96" s="160">
        <f t="shared" si="4"/>
        <v>0</v>
      </c>
      <c r="F96" s="179">
        <v>75000</v>
      </c>
      <c r="G96" s="193"/>
      <c r="H96" s="2"/>
      <c r="I96" s="194"/>
      <c r="J96" s="153"/>
      <c r="K96" s="153"/>
      <c r="L96" s="3"/>
      <c r="M96" s="3"/>
      <c r="N96" s="3"/>
      <c r="O96" s="3"/>
      <c r="P96" s="3"/>
      <c r="Q96" s="3"/>
      <c r="R96" s="3"/>
      <c r="S96" s="3"/>
      <c r="T96" s="3"/>
      <c r="U96" s="3"/>
      <c r="V96" s="3"/>
      <c r="W96" s="3"/>
      <c r="X96" s="3"/>
      <c r="Y96" s="153"/>
      <c r="Z96" s="194"/>
    </row>
    <row r="97" spans="2:26" ht="15.75" customHeight="1">
      <c r="B97" s="27" t="s">
        <v>97</v>
      </c>
      <c r="C97" s="13" t="s">
        <v>26</v>
      </c>
      <c r="D97" s="13" t="s">
        <v>27</v>
      </c>
      <c r="E97" s="160">
        <f t="shared" si="4"/>
        <v>0</v>
      </c>
      <c r="F97" s="179">
        <v>75000</v>
      </c>
      <c r="G97" s="193"/>
      <c r="H97" s="2"/>
      <c r="I97" s="194"/>
      <c r="J97" s="153"/>
      <c r="K97" s="153"/>
      <c r="L97" s="3"/>
      <c r="M97" s="3"/>
      <c r="N97" s="3"/>
      <c r="O97" s="3"/>
      <c r="P97" s="3"/>
      <c r="Q97" s="3"/>
      <c r="R97" s="3"/>
      <c r="S97" s="3"/>
      <c r="T97" s="3"/>
      <c r="U97" s="3"/>
      <c r="V97" s="3"/>
      <c r="W97" s="3"/>
      <c r="X97" s="3"/>
      <c r="Y97" s="153"/>
      <c r="Z97" s="194"/>
    </row>
    <row r="98" spans="2:26" ht="15.75" customHeight="1">
      <c r="B98" s="27" t="s">
        <v>162</v>
      </c>
      <c r="C98" s="13" t="s">
        <v>26</v>
      </c>
      <c r="D98" s="13" t="s">
        <v>153</v>
      </c>
      <c r="E98" s="160">
        <f t="shared" si="4"/>
        <v>0</v>
      </c>
      <c r="F98" s="179">
        <v>75000</v>
      </c>
      <c r="G98" s="193"/>
      <c r="H98" s="2"/>
      <c r="I98" s="194"/>
      <c r="J98" s="153"/>
      <c r="K98" s="153"/>
      <c r="L98" s="3"/>
      <c r="M98" s="3"/>
      <c r="N98" s="3"/>
      <c r="O98" s="3"/>
      <c r="P98" s="3"/>
      <c r="Q98" s="3"/>
      <c r="R98" s="3"/>
      <c r="S98" s="3"/>
      <c r="T98" s="3"/>
      <c r="U98" s="3"/>
      <c r="V98" s="3"/>
      <c r="W98" s="3"/>
      <c r="X98" s="3"/>
      <c r="Y98" s="153"/>
      <c r="Z98" s="194"/>
    </row>
    <row r="99" spans="2:26" ht="15.75" customHeight="1">
      <c r="B99" s="27" t="s">
        <v>163</v>
      </c>
      <c r="C99" s="13" t="s">
        <v>26</v>
      </c>
      <c r="D99" s="13" t="s">
        <v>153</v>
      </c>
      <c r="E99" s="160">
        <f t="shared" si="4"/>
        <v>0</v>
      </c>
      <c r="F99" s="179">
        <v>75000</v>
      </c>
      <c r="G99" s="193"/>
      <c r="H99" s="2"/>
      <c r="I99" s="194"/>
      <c r="J99" s="153"/>
      <c r="K99" s="153"/>
      <c r="L99" s="3"/>
      <c r="M99" s="3"/>
      <c r="N99" s="3"/>
      <c r="O99" s="3"/>
      <c r="P99" s="3"/>
      <c r="Q99" s="3"/>
      <c r="R99" s="3"/>
      <c r="S99" s="3"/>
      <c r="T99" s="3"/>
      <c r="U99" s="3"/>
      <c r="V99" s="3"/>
      <c r="W99" s="3"/>
      <c r="X99" s="3"/>
      <c r="Y99" s="153"/>
      <c r="Z99" s="194"/>
    </row>
    <row r="100" spans="2:26" ht="15.75" customHeight="1">
      <c r="B100" s="27" t="s">
        <v>166</v>
      </c>
      <c r="C100" s="13" t="s">
        <v>26</v>
      </c>
      <c r="D100" s="13" t="s">
        <v>167</v>
      </c>
      <c r="E100" s="160">
        <f t="shared" si="4"/>
        <v>0</v>
      </c>
      <c r="F100" s="179">
        <v>75000</v>
      </c>
      <c r="G100" s="193"/>
      <c r="H100" s="2"/>
      <c r="I100" s="194"/>
      <c r="J100" s="153"/>
      <c r="K100" s="153"/>
      <c r="L100" s="3"/>
      <c r="M100" s="3"/>
      <c r="N100" s="3"/>
      <c r="O100" s="3"/>
      <c r="P100" s="3"/>
      <c r="Q100" s="3"/>
      <c r="R100" s="3"/>
      <c r="S100" s="3"/>
      <c r="T100" s="3"/>
      <c r="U100" s="3"/>
      <c r="V100" s="3"/>
      <c r="W100" s="3"/>
      <c r="X100" s="3"/>
      <c r="Y100" s="153"/>
      <c r="Z100" s="194"/>
    </row>
    <row r="101" spans="2:26" ht="15.75" customHeight="1">
      <c r="B101" s="27" t="s">
        <v>166</v>
      </c>
      <c r="C101" s="13" t="s">
        <v>26</v>
      </c>
      <c r="D101" s="13" t="s">
        <v>27</v>
      </c>
      <c r="E101" s="160">
        <f t="shared" si="4"/>
        <v>0</v>
      </c>
      <c r="F101" s="179">
        <v>75000</v>
      </c>
      <c r="G101" s="193"/>
      <c r="H101" s="2"/>
      <c r="I101" s="194"/>
      <c r="J101" s="153"/>
      <c r="K101" s="153"/>
      <c r="L101" s="3"/>
      <c r="M101" s="3"/>
      <c r="N101" s="3"/>
      <c r="O101" s="3"/>
      <c r="P101" s="3"/>
      <c r="Q101" s="3"/>
      <c r="R101" s="3"/>
      <c r="S101" s="3"/>
      <c r="T101" s="3"/>
      <c r="U101" s="3"/>
      <c r="V101" s="3"/>
      <c r="W101" s="3"/>
      <c r="X101" s="3"/>
      <c r="Y101" s="153"/>
      <c r="Z101" s="194"/>
    </row>
    <row r="102" spans="2:26" ht="15.75" customHeight="1">
      <c r="B102" s="27" t="s">
        <v>168</v>
      </c>
      <c r="C102" s="13" t="s">
        <v>148</v>
      </c>
      <c r="D102" s="13" t="s">
        <v>149</v>
      </c>
      <c r="E102" s="160">
        <f t="shared" si="4"/>
        <v>0</v>
      </c>
      <c r="F102" s="179">
        <v>75000</v>
      </c>
      <c r="G102" s="193"/>
      <c r="H102" s="2"/>
      <c r="I102" s="194"/>
      <c r="J102" s="153"/>
      <c r="K102" s="153"/>
      <c r="L102" s="3"/>
      <c r="M102" s="3"/>
      <c r="N102" s="3"/>
      <c r="O102" s="3"/>
      <c r="P102" s="3"/>
      <c r="Q102" s="3"/>
      <c r="R102" s="3"/>
      <c r="S102" s="3"/>
      <c r="T102" s="3"/>
      <c r="U102" s="3"/>
      <c r="V102" s="3"/>
      <c r="W102" s="3"/>
      <c r="X102" s="3"/>
      <c r="Y102" s="153"/>
      <c r="Z102" s="194"/>
    </row>
    <row r="103" spans="2:26" ht="15.75" customHeight="1">
      <c r="B103" s="27" t="s">
        <v>169</v>
      </c>
      <c r="C103" s="13" t="s">
        <v>148</v>
      </c>
      <c r="D103" s="13" t="s">
        <v>149</v>
      </c>
      <c r="E103" s="160">
        <f t="shared" si="4"/>
        <v>0</v>
      </c>
      <c r="F103" s="179">
        <v>75000</v>
      </c>
      <c r="G103" s="193"/>
      <c r="H103" s="2"/>
      <c r="I103" s="194"/>
      <c r="J103" s="153"/>
      <c r="K103" s="153"/>
      <c r="L103" s="3"/>
      <c r="M103" s="3"/>
      <c r="N103" s="3"/>
      <c r="O103" s="3"/>
      <c r="P103" s="3"/>
      <c r="Q103" s="3"/>
      <c r="R103" s="3"/>
      <c r="S103" s="3"/>
      <c r="T103" s="3"/>
      <c r="U103" s="3"/>
      <c r="V103" s="3"/>
      <c r="W103" s="3"/>
      <c r="X103" s="3"/>
      <c r="Y103" s="153"/>
      <c r="Z103" s="194"/>
    </row>
    <row r="104" spans="2:26" ht="15.75" customHeight="1">
      <c r="B104" s="27" t="s">
        <v>98</v>
      </c>
      <c r="C104" s="13" t="s">
        <v>26</v>
      </c>
      <c r="D104" s="13" t="s">
        <v>27</v>
      </c>
      <c r="E104" s="160">
        <f t="shared" si="4"/>
        <v>0</v>
      </c>
      <c r="F104" s="179">
        <v>75000</v>
      </c>
      <c r="G104" s="193"/>
      <c r="H104" s="2"/>
      <c r="I104" s="194"/>
      <c r="J104" s="153"/>
      <c r="K104" s="153"/>
      <c r="L104" s="3"/>
      <c r="M104" s="3"/>
      <c r="N104" s="3"/>
      <c r="O104" s="3"/>
      <c r="P104" s="3"/>
      <c r="Q104" s="3"/>
      <c r="R104" s="3"/>
      <c r="S104" s="3"/>
      <c r="T104" s="3"/>
      <c r="U104" s="3"/>
      <c r="V104" s="3"/>
      <c r="W104" s="3"/>
      <c r="X104" s="3"/>
      <c r="Y104" s="153"/>
      <c r="Z104" s="194"/>
    </row>
    <row r="105" spans="2:26" ht="15.75" customHeight="1">
      <c r="B105" s="27" t="s">
        <v>170</v>
      </c>
      <c r="C105" s="13" t="s">
        <v>26</v>
      </c>
      <c r="D105" s="13" t="s">
        <v>27</v>
      </c>
      <c r="E105" s="160">
        <f t="shared" si="4"/>
        <v>0</v>
      </c>
      <c r="F105" s="179">
        <v>75000</v>
      </c>
      <c r="G105" s="193"/>
      <c r="H105" s="2"/>
      <c r="I105" s="194"/>
      <c r="J105" s="153"/>
      <c r="K105" s="153"/>
      <c r="L105" s="3"/>
      <c r="M105" s="3"/>
      <c r="N105" s="3"/>
      <c r="O105" s="3"/>
      <c r="P105" s="3"/>
      <c r="Q105" s="3"/>
      <c r="R105" s="3"/>
      <c r="S105" s="3"/>
      <c r="T105" s="3"/>
      <c r="U105" s="3"/>
      <c r="V105" s="3"/>
      <c r="W105" s="3"/>
      <c r="X105" s="3"/>
      <c r="Y105" s="153"/>
      <c r="Z105" s="194"/>
    </row>
    <row r="106" spans="2:26" ht="15.75" customHeight="1">
      <c r="B106" s="27" t="s">
        <v>171</v>
      </c>
      <c r="C106" s="13" t="s">
        <v>148</v>
      </c>
      <c r="D106" s="13" t="s">
        <v>151</v>
      </c>
      <c r="E106" s="160">
        <f t="shared" si="4"/>
        <v>0</v>
      </c>
      <c r="F106" s="179">
        <v>75000</v>
      </c>
      <c r="G106" s="193"/>
      <c r="H106" s="2"/>
      <c r="I106" s="194"/>
      <c r="J106" s="153"/>
      <c r="K106" s="153"/>
      <c r="L106" s="3"/>
      <c r="M106" s="3"/>
      <c r="N106" s="3"/>
      <c r="O106" s="3"/>
      <c r="P106" s="3"/>
      <c r="Q106" s="3"/>
      <c r="R106" s="3"/>
      <c r="S106" s="3"/>
      <c r="T106" s="3"/>
      <c r="U106" s="3"/>
      <c r="V106" s="3"/>
      <c r="W106" s="3"/>
      <c r="X106" s="3"/>
      <c r="Y106" s="153"/>
      <c r="Z106" s="194"/>
    </row>
    <row r="107" spans="2:26" ht="15.75" customHeight="1">
      <c r="B107" s="27" t="s">
        <v>172</v>
      </c>
      <c r="C107" s="13" t="s">
        <v>26</v>
      </c>
      <c r="D107" s="13" t="s">
        <v>27</v>
      </c>
      <c r="E107" s="160">
        <f t="shared" si="4"/>
        <v>0</v>
      </c>
      <c r="F107" s="179">
        <v>75000</v>
      </c>
      <c r="G107" s="193"/>
      <c r="H107" s="2"/>
      <c r="I107" s="194"/>
      <c r="J107" s="153"/>
      <c r="K107" s="153"/>
      <c r="L107" s="3"/>
      <c r="M107" s="3"/>
      <c r="N107" s="3"/>
      <c r="O107" s="3"/>
      <c r="P107" s="3"/>
      <c r="Q107" s="3"/>
      <c r="R107" s="3"/>
      <c r="S107" s="3"/>
      <c r="T107" s="3"/>
      <c r="U107" s="3"/>
      <c r="V107" s="3"/>
      <c r="W107" s="3"/>
      <c r="X107" s="3"/>
      <c r="Y107" s="153"/>
      <c r="Z107" s="194"/>
    </row>
    <row r="108" spans="2:26" ht="15.75" customHeight="1">
      <c r="B108" s="27" t="s">
        <v>173</v>
      </c>
      <c r="C108" s="13" t="s">
        <v>26</v>
      </c>
      <c r="D108" s="13" t="s">
        <v>73</v>
      </c>
      <c r="E108" s="160">
        <v>0</v>
      </c>
      <c r="F108" s="179">
        <v>75000</v>
      </c>
      <c r="G108" s="193"/>
      <c r="H108" s="2"/>
      <c r="I108" s="194"/>
      <c r="J108" s="153"/>
      <c r="K108" s="153"/>
      <c r="L108" s="3"/>
      <c r="M108" s="3"/>
      <c r="N108" s="3"/>
      <c r="O108" s="3"/>
      <c r="P108" s="3"/>
      <c r="Q108" s="3"/>
      <c r="R108" s="3"/>
      <c r="S108" s="3"/>
      <c r="T108" s="3"/>
      <c r="U108" s="3"/>
      <c r="V108" s="3"/>
      <c r="W108" s="3"/>
      <c r="X108" s="3"/>
      <c r="Y108" s="153"/>
      <c r="Z108" s="194"/>
    </row>
    <row r="109" spans="2:26" ht="15.75" customHeight="1">
      <c r="B109" s="27" t="s">
        <v>173</v>
      </c>
      <c r="C109" s="13" t="s">
        <v>26</v>
      </c>
      <c r="D109" s="13" t="s">
        <v>27</v>
      </c>
      <c r="E109" s="160">
        <f t="shared" ref="E109:E115" si="5">I109-H109</f>
        <v>0</v>
      </c>
      <c r="F109" s="179">
        <v>75000</v>
      </c>
      <c r="G109" s="193"/>
      <c r="H109" s="2"/>
      <c r="I109" s="194"/>
      <c r="J109" s="153"/>
      <c r="K109" s="153"/>
      <c r="L109" s="3"/>
      <c r="M109" s="3"/>
      <c r="N109" s="3"/>
      <c r="O109" s="3"/>
      <c r="P109" s="3"/>
      <c r="Q109" s="3"/>
      <c r="R109" s="3"/>
      <c r="S109" s="3"/>
      <c r="T109" s="3"/>
      <c r="U109" s="3"/>
      <c r="V109" s="3"/>
      <c r="W109" s="3"/>
      <c r="X109" s="3"/>
      <c r="Y109" s="153"/>
      <c r="Z109" s="194"/>
    </row>
    <row r="110" spans="2:26" ht="15.75" customHeight="1">
      <c r="B110" s="27" t="s">
        <v>174</v>
      </c>
      <c r="C110" s="13" t="s">
        <v>26</v>
      </c>
      <c r="D110" s="13" t="s">
        <v>27</v>
      </c>
      <c r="E110" s="160">
        <f t="shared" si="5"/>
        <v>0</v>
      </c>
      <c r="F110" s="179">
        <v>75000</v>
      </c>
      <c r="G110" s="193"/>
      <c r="H110" s="2"/>
      <c r="I110" s="194"/>
      <c r="J110" s="153"/>
      <c r="K110" s="153"/>
      <c r="L110" s="3"/>
      <c r="M110" s="3"/>
      <c r="N110" s="3"/>
      <c r="O110" s="3"/>
      <c r="P110" s="3"/>
      <c r="Q110" s="3"/>
      <c r="R110" s="3"/>
      <c r="S110" s="3"/>
      <c r="T110" s="3"/>
      <c r="U110" s="3"/>
      <c r="V110" s="3"/>
      <c r="W110" s="3"/>
      <c r="X110" s="3"/>
      <c r="Y110" s="153"/>
      <c r="Z110" s="194"/>
    </row>
    <row r="111" spans="2:26" ht="15.75" customHeight="1">
      <c r="B111" s="27" t="s">
        <v>175</v>
      </c>
      <c r="C111" s="13" t="s">
        <v>26</v>
      </c>
      <c r="D111" s="13" t="s">
        <v>27</v>
      </c>
      <c r="E111" s="160">
        <f t="shared" si="5"/>
        <v>0</v>
      </c>
      <c r="F111" s="179">
        <v>75000</v>
      </c>
      <c r="G111" s="193"/>
      <c r="H111" s="2"/>
      <c r="I111" s="194"/>
      <c r="J111" s="153"/>
      <c r="K111" s="153"/>
      <c r="L111" s="3"/>
      <c r="M111" s="3"/>
      <c r="N111" s="3"/>
      <c r="O111" s="3"/>
      <c r="P111" s="3"/>
      <c r="Q111" s="3"/>
      <c r="R111" s="3"/>
      <c r="S111" s="3"/>
      <c r="T111" s="3"/>
      <c r="U111" s="3"/>
      <c r="V111" s="3"/>
      <c r="W111" s="3"/>
      <c r="X111" s="3"/>
      <c r="Y111" s="153"/>
      <c r="Z111" s="194"/>
    </row>
    <row r="112" spans="2:26" ht="15.75" customHeight="1">
      <c r="B112" s="27" t="s">
        <v>176</v>
      </c>
      <c r="C112" s="13" t="s">
        <v>26</v>
      </c>
      <c r="D112" s="13" t="s">
        <v>27</v>
      </c>
      <c r="E112" s="160">
        <f t="shared" si="5"/>
        <v>0</v>
      </c>
      <c r="F112" s="179">
        <v>75000</v>
      </c>
      <c r="G112" s="193"/>
      <c r="H112" s="2"/>
      <c r="I112" s="194"/>
      <c r="J112" s="153"/>
      <c r="K112" s="153"/>
      <c r="L112" s="3"/>
      <c r="M112" s="3"/>
      <c r="N112" s="3"/>
      <c r="O112" s="3"/>
      <c r="P112" s="3"/>
      <c r="Q112" s="3"/>
      <c r="R112" s="3"/>
      <c r="S112" s="3"/>
      <c r="T112" s="3"/>
      <c r="U112" s="3"/>
      <c r="V112" s="3"/>
      <c r="W112" s="3"/>
      <c r="X112" s="3"/>
      <c r="Y112" s="153"/>
      <c r="Z112" s="194"/>
    </row>
    <row r="113" spans="2:26" ht="15.75" customHeight="1">
      <c r="B113" s="27" t="s">
        <v>176</v>
      </c>
      <c r="C113" s="13" t="s">
        <v>42</v>
      </c>
      <c r="D113" s="13" t="s">
        <v>27</v>
      </c>
      <c r="E113" s="160">
        <f t="shared" si="5"/>
        <v>0</v>
      </c>
      <c r="F113" s="179">
        <v>75000</v>
      </c>
      <c r="G113" s="193"/>
      <c r="H113" s="2"/>
      <c r="I113" s="194"/>
      <c r="J113" s="153"/>
      <c r="K113" s="153"/>
      <c r="L113" s="3"/>
      <c r="M113" s="3"/>
      <c r="N113" s="3"/>
      <c r="O113" s="3"/>
      <c r="P113" s="3"/>
      <c r="Q113" s="3"/>
      <c r="R113" s="3"/>
      <c r="S113" s="3"/>
      <c r="T113" s="3"/>
      <c r="U113" s="3"/>
      <c r="V113" s="3"/>
      <c r="W113" s="3"/>
      <c r="X113" s="3"/>
      <c r="Y113" s="153"/>
      <c r="Z113" s="194"/>
    </row>
    <row r="114" spans="2:26" ht="15.75" customHeight="1">
      <c r="B114" s="27" t="s">
        <v>177</v>
      </c>
      <c r="C114" s="13" t="s">
        <v>26</v>
      </c>
      <c r="D114" s="13" t="s">
        <v>27</v>
      </c>
      <c r="E114" s="160">
        <f t="shared" si="5"/>
        <v>0</v>
      </c>
      <c r="F114" s="179">
        <v>75000</v>
      </c>
      <c r="G114" s="193"/>
      <c r="H114" s="2"/>
      <c r="I114" s="194"/>
      <c r="J114" s="153"/>
      <c r="K114" s="153"/>
      <c r="L114" s="3"/>
      <c r="M114" s="3"/>
      <c r="N114" s="3"/>
      <c r="O114" s="3"/>
      <c r="P114" s="3"/>
      <c r="Q114" s="3"/>
      <c r="R114" s="3"/>
      <c r="S114" s="3"/>
      <c r="T114" s="3"/>
      <c r="U114" s="3"/>
      <c r="V114" s="3"/>
      <c r="W114" s="3"/>
      <c r="X114" s="3"/>
      <c r="Y114" s="153"/>
      <c r="Z114" s="194"/>
    </row>
    <row r="115" spans="2:26" ht="15.75" customHeight="1">
      <c r="B115" s="27" t="s">
        <v>178</v>
      </c>
      <c r="C115" s="13" t="s">
        <v>26</v>
      </c>
      <c r="D115" s="13" t="s">
        <v>153</v>
      </c>
      <c r="E115" s="160">
        <f t="shared" si="5"/>
        <v>0</v>
      </c>
      <c r="F115" s="179">
        <v>75000</v>
      </c>
      <c r="G115" s="193"/>
      <c r="H115" s="2"/>
      <c r="I115" s="194"/>
      <c r="J115" s="153"/>
      <c r="K115" s="153"/>
      <c r="L115" s="3"/>
      <c r="M115" s="3"/>
      <c r="N115" s="3"/>
      <c r="O115" s="3"/>
      <c r="P115" s="3"/>
      <c r="Q115" s="3"/>
      <c r="R115" s="3"/>
      <c r="S115" s="3"/>
      <c r="T115" s="3"/>
      <c r="U115" s="3"/>
      <c r="V115" s="3"/>
      <c r="W115" s="3"/>
      <c r="X115" s="3"/>
      <c r="Y115" s="153"/>
      <c r="Z115" s="194"/>
    </row>
    <row r="116" spans="2:26" ht="15.75" customHeight="1">
      <c r="B116" s="27" t="s">
        <v>178</v>
      </c>
      <c r="C116" s="13" t="s">
        <v>26</v>
      </c>
      <c r="D116" s="13" t="s">
        <v>185</v>
      </c>
      <c r="E116" s="160">
        <v>0</v>
      </c>
      <c r="F116" s="179">
        <v>75000</v>
      </c>
      <c r="G116" s="193"/>
      <c r="H116" s="2"/>
      <c r="I116" s="194"/>
      <c r="J116" s="153"/>
      <c r="K116" s="153"/>
      <c r="L116" s="3"/>
      <c r="M116" s="3"/>
      <c r="N116" s="3"/>
      <c r="O116" s="3"/>
      <c r="P116" s="3"/>
      <c r="Q116" s="3"/>
      <c r="R116" s="3"/>
      <c r="S116" s="3"/>
      <c r="T116" s="3"/>
      <c r="U116" s="3"/>
      <c r="V116" s="3"/>
      <c r="W116" s="3"/>
      <c r="X116" s="3"/>
      <c r="Y116" s="153"/>
      <c r="Z116" s="194"/>
    </row>
    <row r="117" spans="2:26" ht="15.75" customHeight="1">
      <c r="B117" s="27" t="s">
        <v>182</v>
      </c>
      <c r="C117" s="13" t="s">
        <v>26</v>
      </c>
      <c r="D117" s="13" t="s">
        <v>185</v>
      </c>
      <c r="E117" s="160">
        <v>0</v>
      </c>
      <c r="F117" s="179">
        <v>75000</v>
      </c>
      <c r="G117" s="193"/>
      <c r="H117" s="2"/>
      <c r="I117" s="194"/>
      <c r="J117" s="153"/>
      <c r="K117" s="153"/>
      <c r="L117" s="3"/>
      <c r="M117" s="3"/>
      <c r="N117" s="3"/>
      <c r="O117" s="3"/>
      <c r="P117" s="3"/>
      <c r="Q117" s="3"/>
      <c r="R117" s="3"/>
      <c r="S117" s="3"/>
      <c r="T117" s="3"/>
      <c r="U117" s="3"/>
      <c r="V117" s="3"/>
      <c r="W117" s="3"/>
      <c r="X117" s="3"/>
      <c r="Y117" s="153"/>
      <c r="Z117" s="194"/>
    </row>
    <row r="118" spans="2:26" ht="15.75" customHeight="1">
      <c r="B118" s="27" t="s">
        <v>182</v>
      </c>
      <c r="C118" s="13" t="s">
        <v>183</v>
      </c>
      <c r="D118" s="13" t="s">
        <v>72</v>
      </c>
      <c r="E118" s="160">
        <f t="shared" ref="E118:E120" si="6">I118-H118</f>
        <v>0</v>
      </c>
      <c r="F118" s="179">
        <v>75000</v>
      </c>
      <c r="G118" s="193"/>
      <c r="H118" s="2"/>
      <c r="I118" s="194"/>
      <c r="J118" s="153"/>
      <c r="K118" s="153"/>
      <c r="L118" s="3"/>
      <c r="M118" s="3"/>
      <c r="N118" s="3"/>
      <c r="O118" s="3"/>
      <c r="P118" s="3"/>
      <c r="Q118" s="3"/>
      <c r="R118" s="3"/>
      <c r="S118" s="3"/>
      <c r="T118" s="3"/>
      <c r="U118" s="3"/>
      <c r="V118" s="3"/>
      <c r="W118" s="3"/>
      <c r="X118" s="3"/>
      <c r="Y118" s="153"/>
      <c r="Z118" s="194"/>
    </row>
    <row r="119" spans="2:26" ht="15.75" customHeight="1">
      <c r="B119" s="27" t="s">
        <v>184</v>
      </c>
      <c r="C119" s="13" t="s">
        <v>26</v>
      </c>
      <c r="D119" s="13" t="s">
        <v>185</v>
      </c>
      <c r="E119" s="160">
        <f t="shared" si="6"/>
        <v>0</v>
      </c>
      <c r="F119" s="179">
        <v>75000</v>
      </c>
      <c r="G119" s="193"/>
      <c r="H119" s="2"/>
      <c r="I119" s="194"/>
      <c r="J119" s="153"/>
      <c r="K119" s="153"/>
      <c r="L119" s="3"/>
      <c r="M119" s="3"/>
      <c r="N119" s="3"/>
      <c r="O119" s="3"/>
      <c r="P119" s="3"/>
      <c r="Q119" s="3"/>
      <c r="R119" s="3"/>
      <c r="S119" s="3"/>
      <c r="T119" s="3"/>
      <c r="U119" s="3"/>
      <c r="V119" s="3"/>
      <c r="W119" s="3"/>
      <c r="X119" s="3"/>
      <c r="Y119" s="153"/>
      <c r="Z119" s="194"/>
    </row>
    <row r="120" spans="2:26" ht="15.75" customHeight="1">
      <c r="B120" s="27" t="s">
        <v>179</v>
      </c>
      <c r="C120" s="13" t="s">
        <v>180</v>
      </c>
      <c r="D120" s="13" t="s">
        <v>181</v>
      </c>
      <c r="E120" s="160">
        <f t="shared" si="6"/>
        <v>0</v>
      </c>
      <c r="F120" s="179">
        <v>75000</v>
      </c>
      <c r="G120" s="193"/>
      <c r="H120" s="2"/>
      <c r="I120" s="194"/>
      <c r="J120" s="153"/>
      <c r="K120" s="153"/>
      <c r="L120" s="3"/>
      <c r="M120" s="3"/>
      <c r="N120" s="3"/>
      <c r="O120" s="3"/>
      <c r="P120" s="3"/>
      <c r="Q120" s="3"/>
      <c r="R120" s="3"/>
      <c r="S120" s="3"/>
      <c r="T120" s="3"/>
      <c r="U120" s="3"/>
      <c r="V120" s="3"/>
      <c r="W120" s="3"/>
      <c r="X120" s="3"/>
      <c r="Y120" s="153"/>
      <c r="Z120" s="194"/>
    </row>
    <row r="121" spans="2:26" ht="15.75" customHeight="1">
      <c r="B121" s="27" t="s">
        <v>179</v>
      </c>
      <c r="C121" s="13" t="s">
        <v>26</v>
      </c>
      <c r="D121" s="13" t="s">
        <v>185</v>
      </c>
      <c r="E121" s="160">
        <v>0</v>
      </c>
      <c r="F121" s="179">
        <v>75000</v>
      </c>
      <c r="G121" s="193"/>
      <c r="H121" s="2"/>
      <c r="I121" s="194"/>
      <c r="J121" s="153"/>
      <c r="K121" s="153"/>
      <c r="L121" s="3"/>
      <c r="M121" s="3"/>
      <c r="N121" s="3"/>
      <c r="O121" s="3"/>
      <c r="P121" s="3"/>
      <c r="Q121" s="3"/>
      <c r="R121" s="3"/>
      <c r="S121" s="3"/>
      <c r="T121" s="3"/>
      <c r="U121" s="3"/>
      <c r="V121" s="3"/>
      <c r="W121" s="3"/>
      <c r="X121" s="3"/>
      <c r="Y121" s="153"/>
      <c r="Z121" s="194"/>
    </row>
    <row r="122" spans="2:26" ht="15.75" customHeight="1">
      <c r="B122" s="27" t="s">
        <v>186</v>
      </c>
      <c r="C122" s="13" t="s">
        <v>26</v>
      </c>
      <c r="D122" s="13" t="s">
        <v>187</v>
      </c>
      <c r="E122" s="160">
        <f t="shared" ref="E122:E124" si="7">I122-H122</f>
        <v>0</v>
      </c>
      <c r="F122" s="179">
        <v>75000</v>
      </c>
      <c r="G122" s="193"/>
      <c r="H122" s="2"/>
      <c r="I122" s="194"/>
      <c r="J122" s="153"/>
      <c r="K122" s="153"/>
      <c r="L122" s="3"/>
      <c r="M122" s="3"/>
      <c r="N122" s="3"/>
      <c r="O122" s="3"/>
      <c r="P122" s="3"/>
      <c r="Q122" s="3"/>
      <c r="R122" s="3"/>
      <c r="S122" s="3"/>
      <c r="T122" s="3"/>
      <c r="U122" s="3"/>
      <c r="V122" s="3"/>
      <c r="W122" s="3"/>
      <c r="X122" s="3"/>
      <c r="Y122" s="153"/>
      <c r="Z122" s="194"/>
    </row>
    <row r="123" spans="2:26" ht="15.75" customHeight="1">
      <c r="B123" s="27" t="s">
        <v>188</v>
      </c>
      <c r="C123" s="13" t="s">
        <v>183</v>
      </c>
      <c r="D123" s="13" t="s">
        <v>189</v>
      </c>
      <c r="E123" s="160">
        <f t="shared" si="7"/>
        <v>0</v>
      </c>
      <c r="F123" s="179">
        <v>75000</v>
      </c>
      <c r="G123" s="193"/>
      <c r="H123" s="2"/>
      <c r="I123" s="194"/>
      <c r="J123" s="153"/>
      <c r="K123" s="153"/>
      <c r="L123" s="3"/>
      <c r="M123" s="3"/>
      <c r="N123" s="3"/>
      <c r="O123" s="3"/>
      <c r="P123" s="3"/>
      <c r="Q123" s="3"/>
      <c r="R123" s="3"/>
      <c r="S123" s="3"/>
      <c r="T123" s="3"/>
      <c r="U123" s="3"/>
      <c r="V123" s="3"/>
      <c r="W123" s="3"/>
      <c r="X123" s="3"/>
      <c r="Y123" s="153"/>
      <c r="Z123" s="194"/>
    </row>
    <row r="124" spans="2:26" ht="15.75" customHeight="1">
      <c r="B124" s="27" t="s">
        <v>190</v>
      </c>
      <c r="C124" s="13" t="s">
        <v>26</v>
      </c>
      <c r="D124" s="13" t="s">
        <v>191</v>
      </c>
      <c r="E124" s="160">
        <f t="shared" si="7"/>
        <v>0</v>
      </c>
      <c r="F124" s="179">
        <v>75000</v>
      </c>
      <c r="G124" s="193"/>
      <c r="H124" s="2"/>
      <c r="I124" s="194"/>
      <c r="J124" s="153"/>
      <c r="K124" s="153"/>
      <c r="L124" s="3"/>
      <c r="M124" s="3"/>
      <c r="N124" s="3"/>
      <c r="O124" s="3"/>
      <c r="P124" s="3"/>
      <c r="Q124" s="3"/>
      <c r="R124" s="3"/>
      <c r="S124" s="3"/>
      <c r="T124" s="3"/>
      <c r="U124" s="3"/>
      <c r="V124" s="3"/>
      <c r="W124" s="3"/>
      <c r="X124" s="3"/>
      <c r="Y124" s="153"/>
      <c r="Z124" s="194"/>
    </row>
    <row r="125" spans="2:26" ht="15.75" customHeight="1">
      <c r="B125" s="16" t="s">
        <v>19</v>
      </c>
      <c r="C125" s="16"/>
      <c r="D125" s="16"/>
      <c r="E125" s="195">
        <f>SUM(E62:E124)</f>
        <v>0</v>
      </c>
      <c r="F125" s="17"/>
      <c r="G125" s="193"/>
      <c r="H125" s="2"/>
      <c r="I125" s="194"/>
      <c r="J125" s="153"/>
      <c r="K125" s="153"/>
      <c r="L125" s="3"/>
      <c r="M125" s="3"/>
      <c r="N125" s="3"/>
      <c r="O125" s="3"/>
      <c r="P125" s="3"/>
      <c r="Q125" s="3"/>
      <c r="R125" s="3"/>
      <c r="S125" s="3"/>
      <c r="T125" s="3"/>
      <c r="U125" s="3"/>
      <c r="V125" s="3"/>
      <c r="W125" s="3"/>
      <c r="X125" s="3"/>
      <c r="Y125" s="153"/>
      <c r="Z125" s="194"/>
    </row>
    <row r="126" spans="2:26" ht="15.75" customHeight="1">
      <c r="B126" s="196"/>
      <c r="C126" s="13"/>
      <c r="D126" s="13"/>
      <c r="E126" s="165"/>
      <c r="F126" s="17"/>
      <c r="G126" s="193"/>
      <c r="H126" s="2"/>
      <c r="I126" s="194"/>
      <c r="J126" s="153"/>
      <c r="K126" s="153"/>
      <c r="L126" s="3"/>
      <c r="M126" s="3"/>
      <c r="N126" s="3"/>
      <c r="O126" s="3"/>
      <c r="P126" s="3"/>
      <c r="Q126" s="3"/>
      <c r="R126" s="3"/>
      <c r="S126" s="3"/>
      <c r="T126" s="3"/>
      <c r="U126" s="3"/>
      <c r="V126" s="3"/>
      <c r="W126" s="3"/>
      <c r="X126" s="3"/>
      <c r="Y126" s="153"/>
      <c r="Z126" s="194"/>
    </row>
    <row r="127" spans="2:26" ht="15.75" customHeight="1">
      <c r="B127" s="197"/>
      <c r="C127" s="25"/>
      <c r="D127" s="25"/>
      <c r="E127" s="198"/>
      <c r="F127" s="26"/>
      <c r="G127" s="193"/>
      <c r="H127" s="2"/>
      <c r="I127" s="194"/>
      <c r="J127" s="153"/>
      <c r="K127" s="153"/>
      <c r="L127" s="3"/>
      <c r="M127" s="3"/>
      <c r="N127" s="3"/>
      <c r="O127" s="3"/>
      <c r="P127" s="3"/>
      <c r="Q127" s="3"/>
      <c r="R127" s="3"/>
      <c r="S127" s="3"/>
      <c r="T127" s="3"/>
      <c r="U127" s="3"/>
      <c r="V127" s="3"/>
      <c r="W127" s="3"/>
      <c r="X127" s="3"/>
      <c r="Y127" s="153"/>
      <c r="Z127" s="194"/>
    </row>
    <row r="128" spans="2:26" ht="15.75" customHeight="1">
      <c r="B128" s="30" t="s">
        <v>99</v>
      </c>
      <c r="C128" s="199"/>
      <c r="D128" s="199"/>
      <c r="E128" s="199"/>
      <c r="F128" s="199"/>
      <c r="G128" s="193"/>
      <c r="H128" s="2"/>
      <c r="I128" s="194"/>
      <c r="J128" s="153"/>
      <c r="K128" s="153"/>
      <c r="L128" s="3"/>
      <c r="M128" s="3"/>
      <c r="N128" s="3"/>
      <c r="O128" s="3"/>
      <c r="P128" s="3"/>
      <c r="Q128" s="3"/>
      <c r="R128" s="3"/>
      <c r="S128" s="3"/>
      <c r="T128" s="3"/>
      <c r="U128" s="3"/>
      <c r="V128" s="3"/>
      <c r="W128" s="3"/>
      <c r="X128" s="3"/>
      <c r="Y128" s="153"/>
      <c r="Z128" s="194"/>
    </row>
    <row r="129" spans="1:26" ht="15.75" customHeight="1">
      <c r="A129" s="3"/>
      <c r="B129" s="200" t="s">
        <v>2</v>
      </c>
      <c r="C129" s="201" t="s">
        <v>100</v>
      </c>
      <c r="D129" s="202" t="s">
        <v>101</v>
      </c>
      <c r="E129" s="202" t="s">
        <v>847</v>
      </c>
      <c r="F129" s="203" t="s">
        <v>6</v>
      </c>
      <c r="G129" s="204"/>
      <c r="H129" s="2"/>
      <c r="I129" s="205"/>
      <c r="J129" s="153"/>
      <c r="K129" s="153"/>
      <c r="L129" s="3"/>
      <c r="M129" s="3"/>
      <c r="N129" s="3"/>
      <c r="O129" s="3"/>
      <c r="P129" s="3"/>
      <c r="Q129" s="3"/>
      <c r="R129" s="3"/>
      <c r="S129" s="3"/>
      <c r="T129" s="3"/>
      <c r="U129" s="3"/>
      <c r="V129" s="3"/>
      <c r="W129" s="3"/>
      <c r="X129" s="3"/>
      <c r="Y129" s="153"/>
      <c r="Z129" s="205"/>
    </row>
    <row r="130" spans="1:26" ht="15.75" customHeight="1">
      <c r="A130" s="3"/>
      <c r="B130" s="15" t="s">
        <v>102</v>
      </c>
      <c r="C130" s="31" t="s">
        <v>103</v>
      </c>
      <c r="D130" s="32" t="s">
        <v>104</v>
      </c>
      <c r="E130" s="206">
        <f t="shared" ref="E130:E131" si="8">I130-H130</f>
        <v>0</v>
      </c>
      <c r="F130" s="179">
        <v>70000</v>
      </c>
      <c r="G130" s="2"/>
      <c r="H130" s="2"/>
      <c r="I130" s="2"/>
      <c r="J130" s="153"/>
      <c r="K130" s="153"/>
      <c r="L130" s="3"/>
      <c r="M130" s="3"/>
      <c r="N130" s="3"/>
      <c r="O130" s="3"/>
      <c r="P130" s="3"/>
      <c r="Q130" s="3"/>
      <c r="R130" s="3"/>
      <c r="S130" s="3"/>
      <c r="T130" s="3"/>
      <c r="U130" s="3"/>
      <c r="V130" s="3"/>
      <c r="W130" s="3"/>
      <c r="X130" s="3"/>
      <c r="Y130" s="153"/>
      <c r="Z130" s="2"/>
    </row>
    <row r="131" spans="1:26" ht="15.75" customHeight="1">
      <c r="A131" s="3"/>
      <c r="B131" s="15" t="s">
        <v>105</v>
      </c>
      <c r="C131" s="31" t="s">
        <v>106</v>
      </c>
      <c r="D131" s="32" t="s">
        <v>104</v>
      </c>
      <c r="E131" s="206">
        <f t="shared" si="8"/>
        <v>0</v>
      </c>
      <c r="F131" s="179">
        <v>70000</v>
      </c>
      <c r="G131" s="2"/>
      <c r="H131" s="2"/>
      <c r="I131" s="2"/>
      <c r="J131" s="153"/>
      <c r="K131" s="153"/>
      <c r="L131" s="3"/>
      <c r="M131" s="3"/>
      <c r="N131" s="3"/>
      <c r="O131" s="3"/>
      <c r="P131" s="3"/>
      <c r="Q131" s="3"/>
      <c r="R131" s="3"/>
      <c r="S131" s="3"/>
      <c r="T131" s="3"/>
      <c r="U131" s="3"/>
      <c r="V131" s="3"/>
      <c r="W131" s="3"/>
      <c r="X131" s="3"/>
      <c r="Y131" s="153"/>
      <c r="Z131" s="2"/>
    </row>
    <row r="132" spans="1:26" ht="15.75" customHeight="1">
      <c r="A132" s="3"/>
      <c r="B132" s="15" t="s">
        <v>107</v>
      </c>
      <c r="C132" s="31" t="s">
        <v>108</v>
      </c>
      <c r="D132" s="32" t="s">
        <v>104</v>
      </c>
      <c r="E132" s="206" t="s">
        <v>109</v>
      </c>
      <c r="F132" s="179">
        <v>70000</v>
      </c>
      <c r="G132" s="2"/>
      <c r="H132" s="2"/>
      <c r="I132" s="2"/>
      <c r="J132" s="154"/>
      <c r="K132" s="154"/>
      <c r="Y132" s="154"/>
      <c r="Z132" s="2"/>
    </row>
    <row r="133" spans="1:26" ht="15.75" customHeight="1">
      <c r="A133" s="3"/>
      <c r="B133" s="33" t="s">
        <v>110</v>
      </c>
      <c r="C133" s="34" t="s">
        <v>108</v>
      </c>
      <c r="D133" s="35" t="s">
        <v>104</v>
      </c>
      <c r="E133" s="206">
        <f t="shared" ref="E133:E134" si="9">I133-H133</f>
        <v>0</v>
      </c>
      <c r="F133" s="179">
        <v>70000</v>
      </c>
      <c r="G133" s="326"/>
      <c r="H133" s="156"/>
      <c r="I133" s="207"/>
      <c r="J133" s="154"/>
      <c r="K133" s="154"/>
      <c r="Y133" s="154"/>
      <c r="Z133" s="207"/>
    </row>
    <row r="134" spans="1:26" ht="15.75" customHeight="1">
      <c r="A134" s="3"/>
      <c r="B134" s="15" t="s">
        <v>111</v>
      </c>
      <c r="C134" s="31" t="s">
        <v>112</v>
      </c>
      <c r="D134" s="32" t="s">
        <v>104</v>
      </c>
      <c r="E134" s="206">
        <f t="shared" si="9"/>
        <v>0</v>
      </c>
      <c r="F134" s="179">
        <v>70000</v>
      </c>
      <c r="G134" s="323"/>
      <c r="H134" s="2"/>
      <c r="I134" s="208"/>
      <c r="J134" s="154"/>
      <c r="K134" s="154"/>
      <c r="Y134" s="154"/>
      <c r="Z134" s="208"/>
    </row>
    <row r="135" spans="1:26" ht="15.75" customHeight="1">
      <c r="A135" s="3"/>
      <c r="B135" s="15" t="s">
        <v>113</v>
      </c>
      <c r="C135" s="31" t="s">
        <v>108</v>
      </c>
      <c r="D135" s="32" t="s">
        <v>104</v>
      </c>
      <c r="E135" s="206" t="s">
        <v>114</v>
      </c>
      <c r="F135" s="179">
        <v>70000</v>
      </c>
      <c r="G135" s="158"/>
      <c r="H135" s="2"/>
      <c r="I135" s="172"/>
      <c r="J135" s="154"/>
      <c r="K135" s="154"/>
      <c r="Y135" s="154"/>
      <c r="Z135" s="172"/>
    </row>
    <row r="136" spans="1:26" ht="15.75" customHeight="1">
      <c r="A136" s="3"/>
      <c r="B136" s="33" t="s">
        <v>115</v>
      </c>
      <c r="C136" s="34" t="s">
        <v>116</v>
      </c>
      <c r="D136" s="35" t="s">
        <v>104</v>
      </c>
      <c r="E136" s="206">
        <f t="shared" ref="E136:E139" si="10">I136-H136</f>
        <v>0</v>
      </c>
      <c r="F136" s="179">
        <v>70000</v>
      </c>
      <c r="G136" s="158"/>
      <c r="H136" s="2"/>
      <c r="I136" s="172"/>
      <c r="J136" s="154"/>
      <c r="K136" s="154"/>
      <c r="Y136" s="154"/>
      <c r="Z136" s="172"/>
    </row>
    <row r="137" spans="1:26" ht="15.75" customHeight="1">
      <c r="A137" s="3"/>
      <c r="B137" s="15" t="s">
        <v>117</v>
      </c>
      <c r="C137" s="31" t="s">
        <v>116</v>
      </c>
      <c r="D137" s="32" t="s">
        <v>104</v>
      </c>
      <c r="E137" s="206">
        <f t="shared" si="10"/>
        <v>0</v>
      </c>
      <c r="F137" s="179">
        <v>70000</v>
      </c>
      <c r="G137" s="158"/>
      <c r="H137" s="2"/>
      <c r="I137" s="172"/>
      <c r="J137" s="153"/>
      <c r="K137" s="153"/>
      <c r="L137" s="3"/>
      <c r="M137" s="3"/>
      <c r="N137" s="3"/>
      <c r="O137" s="3"/>
      <c r="P137" s="3"/>
      <c r="Q137" s="3"/>
      <c r="R137" s="3"/>
      <c r="S137" s="3"/>
      <c r="T137" s="3"/>
      <c r="U137" s="3"/>
      <c r="V137" s="3"/>
      <c r="W137" s="3"/>
      <c r="X137" s="3"/>
      <c r="Y137" s="153"/>
      <c r="Z137" s="172"/>
    </row>
    <row r="138" spans="1:26" ht="15.75" customHeight="1">
      <c r="A138" s="3"/>
      <c r="B138" s="33" t="s">
        <v>117</v>
      </c>
      <c r="C138" s="34" t="s">
        <v>116</v>
      </c>
      <c r="D138" s="35" t="s">
        <v>104</v>
      </c>
      <c r="E138" s="206">
        <f t="shared" si="10"/>
        <v>0</v>
      </c>
      <c r="F138" s="179">
        <v>70000</v>
      </c>
      <c r="G138" s="158"/>
      <c r="H138" s="2"/>
      <c r="I138" s="209"/>
      <c r="J138" s="154"/>
      <c r="K138" s="154"/>
      <c r="Y138" s="154"/>
      <c r="Z138" s="209"/>
    </row>
    <row r="139" spans="1:26" ht="15.75" customHeight="1">
      <c r="A139" s="3"/>
      <c r="B139" s="33" t="s">
        <v>118</v>
      </c>
      <c r="C139" s="34">
        <v>20</v>
      </c>
      <c r="D139" s="35" t="s">
        <v>104</v>
      </c>
      <c r="E139" s="206">
        <f t="shared" si="10"/>
        <v>0</v>
      </c>
      <c r="F139" s="179">
        <v>70000</v>
      </c>
      <c r="G139" s="158"/>
      <c r="H139" s="2"/>
      <c r="I139" s="172"/>
      <c r="J139" s="153"/>
      <c r="K139" s="153"/>
      <c r="L139" s="3"/>
      <c r="M139" s="3"/>
      <c r="N139" s="3"/>
      <c r="O139" s="3"/>
      <c r="P139" s="3"/>
      <c r="Q139" s="3"/>
      <c r="R139" s="3"/>
      <c r="S139" s="3"/>
      <c r="T139" s="3"/>
      <c r="U139" s="3"/>
      <c r="V139" s="3"/>
      <c r="W139" s="3"/>
      <c r="X139" s="3"/>
      <c r="Y139" s="153"/>
      <c r="Z139" s="172"/>
    </row>
    <row r="140" spans="1:26" ht="15.75" customHeight="1">
      <c r="A140" s="3"/>
      <c r="B140" s="15" t="s">
        <v>119</v>
      </c>
      <c r="C140" s="31">
        <v>20</v>
      </c>
      <c r="D140" s="32" t="s">
        <v>104</v>
      </c>
      <c r="E140" s="206">
        <v>1.1499999999999999</v>
      </c>
      <c r="F140" s="179">
        <v>70000</v>
      </c>
      <c r="G140" s="158"/>
      <c r="H140" s="2"/>
      <c r="I140" s="172"/>
      <c r="J140" s="154"/>
      <c r="K140" s="154"/>
      <c r="Y140" s="154"/>
      <c r="Z140" s="172"/>
    </row>
    <row r="141" spans="1:26" ht="15.75" customHeight="1">
      <c r="A141" s="3"/>
      <c r="B141" s="319" t="s">
        <v>19</v>
      </c>
      <c r="C141" s="320"/>
      <c r="D141" s="321"/>
      <c r="E141" s="210">
        <f>SUM(E130:E140)</f>
        <v>1.1499999999999999</v>
      </c>
      <c r="F141" s="36"/>
      <c r="G141" s="158"/>
      <c r="H141" s="2"/>
      <c r="I141" s="209"/>
      <c r="J141" s="153"/>
      <c r="K141" s="153"/>
      <c r="L141" s="3"/>
      <c r="M141" s="3"/>
      <c r="N141" s="3"/>
      <c r="O141" s="3"/>
      <c r="P141" s="3"/>
      <c r="Q141" s="3"/>
      <c r="R141" s="3"/>
      <c r="S141" s="3"/>
      <c r="T141" s="3"/>
      <c r="U141" s="3"/>
      <c r="V141" s="3"/>
      <c r="W141" s="3"/>
      <c r="X141" s="3"/>
      <c r="Y141" s="153"/>
      <c r="Z141" s="209"/>
    </row>
    <row r="142" spans="1:26" ht="15.75" customHeight="1">
      <c r="A142" s="3"/>
      <c r="B142" s="327"/>
      <c r="C142" s="323"/>
      <c r="D142" s="323"/>
      <c r="E142" s="164"/>
      <c r="F142" s="163"/>
      <c r="G142" s="158"/>
      <c r="H142" s="2"/>
      <c r="I142" s="172"/>
      <c r="J142" s="153"/>
      <c r="K142" s="153"/>
      <c r="L142" s="3"/>
      <c r="M142" s="3"/>
      <c r="N142" s="3"/>
      <c r="O142" s="3"/>
      <c r="P142" s="3"/>
      <c r="Q142" s="3"/>
      <c r="R142" s="3"/>
      <c r="S142" s="3"/>
      <c r="T142" s="3"/>
      <c r="U142" s="3"/>
      <c r="V142" s="3"/>
      <c r="W142" s="3"/>
      <c r="X142" s="3"/>
      <c r="Y142" s="153"/>
      <c r="Z142" s="172"/>
    </row>
    <row r="143" spans="1:26" ht="15.75" customHeight="1">
      <c r="A143" s="3"/>
      <c r="B143" s="3"/>
      <c r="C143" s="3"/>
      <c r="D143" s="3"/>
      <c r="E143" s="37"/>
      <c r="F143" s="3"/>
      <c r="G143" s="158"/>
      <c r="H143" s="2"/>
      <c r="I143" s="209"/>
      <c r="J143" s="153"/>
      <c r="K143" s="153"/>
      <c r="L143" s="3"/>
      <c r="M143" s="3"/>
      <c r="N143" s="3"/>
      <c r="O143" s="3"/>
      <c r="P143" s="3"/>
      <c r="Q143" s="3"/>
      <c r="R143" s="3"/>
      <c r="S143" s="3"/>
      <c r="T143" s="3"/>
      <c r="U143" s="3"/>
      <c r="V143" s="3"/>
      <c r="W143" s="3"/>
      <c r="X143" s="3"/>
      <c r="Y143" s="153"/>
      <c r="Z143" s="209"/>
    </row>
    <row r="144" spans="1:26" ht="15.75" customHeight="1">
      <c r="A144" s="3"/>
      <c r="B144" s="19"/>
      <c r="C144" s="4"/>
      <c r="D144" s="8"/>
      <c r="E144" s="172"/>
      <c r="F144" s="2"/>
      <c r="G144" s="158"/>
      <c r="H144" s="2"/>
      <c r="I144" s="209"/>
      <c r="J144" s="153"/>
      <c r="K144" s="153"/>
      <c r="L144" s="3"/>
      <c r="M144" s="3"/>
      <c r="N144" s="3"/>
      <c r="O144" s="3"/>
      <c r="P144" s="3"/>
      <c r="Q144" s="3"/>
      <c r="R144" s="3"/>
      <c r="S144" s="3"/>
      <c r="T144" s="3"/>
      <c r="U144" s="3"/>
      <c r="V144" s="3"/>
      <c r="W144" s="3"/>
      <c r="X144" s="3"/>
      <c r="Y144" s="153"/>
      <c r="Z144" s="209"/>
    </row>
    <row r="145" spans="1:26" ht="15.75" customHeight="1">
      <c r="A145" s="3"/>
      <c r="B145" s="328"/>
      <c r="C145" s="323"/>
      <c r="D145" s="323"/>
      <c r="E145" s="38"/>
      <c r="F145" s="3"/>
      <c r="G145" s="158"/>
      <c r="H145" s="2"/>
      <c r="I145" s="172"/>
      <c r="J145" s="153"/>
      <c r="K145" s="153"/>
      <c r="L145" s="3"/>
      <c r="M145" s="3"/>
      <c r="N145" s="3"/>
      <c r="O145" s="3"/>
      <c r="P145" s="3"/>
      <c r="Q145" s="3"/>
      <c r="R145" s="3"/>
      <c r="S145" s="3"/>
      <c r="T145" s="3"/>
      <c r="U145" s="3"/>
      <c r="V145" s="3"/>
      <c r="W145" s="3"/>
      <c r="X145" s="3"/>
      <c r="Y145" s="153"/>
      <c r="Z145" s="172"/>
    </row>
    <row r="146" spans="1:26" ht="15.75" customHeight="1">
      <c r="A146" s="3"/>
      <c r="B146" s="39"/>
      <c r="C146" s="39"/>
      <c r="D146" s="39"/>
      <c r="E146" s="3"/>
      <c r="F146" s="3"/>
      <c r="G146" s="158"/>
      <c r="H146" s="2"/>
      <c r="I146" s="172"/>
      <c r="J146" s="153"/>
      <c r="K146" s="153"/>
      <c r="L146" s="3"/>
      <c r="M146" s="3"/>
      <c r="N146" s="3"/>
      <c r="O146" s="3"/>
      <c r="P146" s="3"/>
      <c r="Q146" s="3"/>
      <c r="R146" s="3"/>
      <c r="S146" s="3"/>
      <c r="T146" s="3"/>
      <c r="U146" s="3"/>
      <c r="V146" s="3"/>
      <c r="W146" s="3"/>
      <c r="X146" s="3"/>
      <c r="Y146" s="153"/>
      <c r="Z146" s="172"/>
    </row>
    <row r="147" spans="1:26" ht="15.75" customHeight="1">
      <c r="A147" s="3"/>
      <c r="B147" s="6"/>
      <c r="C147" s="184"/>
      <c r="D147" s="37"/>
      <c r="E147" s="172"/>
      <c r="F147" s="211"/>
      <c r="G147" s="158"/>
      <c r="H147" s="2"/>
      <c r="I147" s="209"/>
      <c r="J147" s="153"/>
      <c r="K147" s="153"/>
      <c r="L147" s="3"/>
      <c r="M147" s="3"/>
      <c r="N147" s="3"/>
      <c r="O147" s="3"/>
      <c r="P147" s="3"/>
      <c r="Q147" s="3"/>
      <c r="R147" s="3"/>
      <c r="S147" s="3"/>
      <c r="T147" s="3"/>
      <c r="U147" s="3"/>
      <c r="V147" s="3"/>
      <c r="W147" s="3"/>
      <c r="X147" s="3"/>
      <c r="Y147" s="153"/>
      <c r="Z147" s="209"/>
    </row>
    <row r="148" spans="1:26" ht="15.75" customHeight="1">
      <c r="A148" s="3"/>
      <c r="B148" s="19"/>
      <c r="C148" s="4"/>
      <c r="D148" s="44"/>
      <c r="E148" s="172"/>
      <c r="F148" s="211"/>
      <c r="G148" s="158"/>
      <c r="H148" s="2"/>
      <c r="I148" s="172"/>
      <c r="J148" s="153"/>
      <c r="K148" s="153"/>
      <c r="L148" s="3"/>
      <c r="M148" s="3"/>
      <c r="N148" s="3"/>
      <c r="O148" s="3"/>
      <c r="P148" s="3"/>
      <c r="Q148" s="3"/>
      <c r="R148" s="3"/>
      <c r="S148" s="3"/>
      <c r="T148" s="3"/>
      <c r="U148" s="3"/>
      <c r="V148" s="3"/>
      <c r="W148" s="3"/>
      <c r="X148" s="3"/>
      <c r="Y148" s="153"/>
      <c r="Z148" s="172"/>
    </row>
    <row r="149" spans="1:26" ht="15.75" customHeight="1">
      <c r="A149" s="3"/>
      <c r="B149" s="6"/>
      <c r="C149" s="184"/>
      <c r="D149" s="37"/>
      <c r="E149" s="172"/>
      <c r="F149" s="211"/>
      <c r="G149" s="158"/>
      <c r="H149" s="2"/>
      <c r="I149" s="209"/>
      <c r="J149" s="153"/>
      <c r="K149" s="153"/>
      <c r="L149" s="3"/>
      <c r="M149" s="3"/>
      <c r="N149" s="3"/>
      <c r="O149" s="3"/>
      <c r="P149" s="3"/>
      <c r="Q149" s="3"/>
      <c r="R149" s="3"/>
      <c r="S149" s="3"/>
      <c r="T149" s="3"/>
      <c r="U149" s="3"/>
      <c r="V149" s="3"/>
      <c r="W149" s="3"/>
      <c r="X149" s="3"/>
      <c r="Y149" s="153"/>
      <c r="Z149" s="209"/>
    </row>
    <row r="150" spans="1:26" ht="13.5" customHeight="1">
      <c r="A150" s="3"/>
      <c r="B150" s="327"/>
      <c r="C150" s="323"/>
      <c r="D150" s="323"/>
      <c r="E150" s="164"/>
      <c r="F150" s="163"/>
      <c r="G150" s="163"/>
      <c r="H150" s="2"/>
      <c r="I150" s="164"/>
      <c r="J150" s="153"/>
      <c r="K150" s="153"/>
      <c r="L150" s="3"/>
      <c r="M150" s="3"/>
      <c r="N150" s="3"/>
      <c r="O150" s="3"/>
      <c r="P150" s="3"/>
      <c r="Q150" s="3"/>
      <c r="R150" s="3"/>
      <c r="S150" s="3"/>
      <c r="T150" s="3"/>
      <c r="U150" s="3"/>
      <c r="V150" s="3"/>
      <c r="W150" s="3"/>
      <c r="X150" s="3"/>
      <c r="Y150" s="153"/>
      <c r="Z150" s="164"/>
    </row>
    <row r="151" spans="1:26" ht="15.75" customHeight="1">
      <c r="A151" s="3"/>
      <c r="B151" s="3"/>
      <c r="C151" s="3"/>
      <c r="D151" s="3"/>
      <c r="E151" s="37"/>
      <c r="F151" s="3"/>
      <c r="G151" s="3"/>
      <c r="H151" s="3"/>
      <c r="I151" s="37"/>
      <c r="J151" s="154"/>
      <c r="K151" s="154"/>
      <c r="Y151" s="154"/>
      <c r="Z151" s="37"/>
    </row>
    <row r="152" spans="1:26" ht="15.75" customHeight="1">
      <c r="A152" s="3"/>
      <c r="B152" s="19"/>
      <c r="C152" s="4"/>
      <c r="D152" s="8"/>
      <c r="E152" s="172"/>
      <c r="F152" s="2"/>
      <c r="G152" s="2"/>
      <c r="H152" s="3"/>
      <c r="I152" s="172"/>
      <c r="J152" s="153"/>
      <c r="K152" s="153"/>
      <c r="L152" s="3"/>
      <c r="M152" s="3"/>
      <c r="N152" s="3"/>
      <c r="O152" s="3"/>
      <c r="P152" s="3"/>
      <c r="Q152" s="3"/>
      <c r="R152" s="3"/>
      <c r="S152" s="3"/>
      <c r="T152" s="3"/>
      <c r="U152" s="3"/>
      <c r="V152" s="3"/>
      <c r="W152" s="3"/>
      <c r="X152" s="3"/>
      <c r="Y152" s="153"/>
      <c r="Z152" s="172"/>
    </row>
    <row r="153" spans="1:26" ht="18.75" customHeight="1">
      <c r="A153" s="3"/>
      <c r="B153" s="328"/>
      <c r="C153" s="323"/>
      <c r="D153" s="323"/>
      <c r="E153" s="38"/>
      <c r="F153" s="3"/>
      <c r="G153" s="3"/>
      <c r="I153" s="38"/>
      <c r="J153" s="154"/>
      <c r="K153" s="154"/>
      <c r="Y153" s="154"/>
      <c r="Z153" s="38"/>
    </row>
    <row r="154" spans="1:26" ht="18.75" customHeight="1">
      <c r="A154" s="3"/>
      <c r="B154" s="39"/>
      <c r="C154" s="39"/>
      <c r="D154" s="39"/>
      <c r="E154" s="3"/>
      <c r="F154" s="3"/>
      <c r="G154" s="3"/>
      <c r="H154" s="38"/>
      <c r="I154" s="3"/>
      <c r="J154" s="154"/>
      <c r="K154" s="154"/>
      <c r="Y154" s="154"/>
      <c r="Z154" s="3"/>
    </row>
    <row r="155" spans="1:26" ht="18.75" customHeight="1">
      <c r="A155" s="3"/>
      <c r="B155" s="3"/>
      <c r="C155" s="3"/>
      <c r="D155" s="3"/>
      <c r="G155" s="3"/>
      <c r="H155" s="38"/>
      <c r="I155" s="3"/>
      <c r="J155" s="154"/>
      <c r="K155" s="154"/>
      <c r="Y155" s="154"/>
      <c r="Z155" s="3"/>
    </row>
    <row r="156" spans="1:26" ht="21" customHeight="1">
      <c r="A156" s="3"/>
      <c r="B156" s="39"/>
      <c r="C156" s="40"/>
      <c r="D156" s="41"/>
      <c r="E156" s="41"/>
      <c r="F156" s="38"/>
      <c r="G156" s="38"/>
      <c r="H156" s="3"/>
      <c r="I156" s="212"/>
      <c r="J156" s="154"/>
      <c r="K156" s="154"/>
      <c r="Y156" s="154"/>
      <c r="Z156" s="212"/>
    </row>
    <row r="157" spans="1:26" ht="21" customHeight="1">
      <c r="A157" s="3"/>
      <c r="B157" s="39"/>
      <c r="C157" s="40"/>
      <c r="D157" s="213"/>
      <c r="E157" s="40"/>
      <c r="F157" s="40"/>
      <c r="G157" s="3"/>
      <c r="H157" s="3"/>
      <c r="I157" s="212"/>
      <c r="J157" s="153"/>
      <c r="K157" s="153"/>
      <c r="L157" s="3"/>
      <c r="M157" s="3"/>
      <c r="N157" s="3"/>
      <c r="O157" s="3"/>
      <c r="P157" s="3"/>
      <c r="Q157" s="3"/>
      <c r="R157" s="3"/>
      <c r="S157" s="3"/>
      <c r="T157" s="3"/>
      <c r="U157" s="3"/>
      <c r="V157" s="3"/>
      <c r="W157" s="3"/>
      <c r="X157" s="3"/>
      <c r="Y157" s="153"/>
      <c r="Z157" s="212"/>
    </row>
    <row r="158" spans="1:26" ht="21" customHeight="1">
      <c r="A158" s="3"/>
      <c r="B158" s="214"/>
      <c r="C158" s="215"/>
      <c r="D158" s="216"/>
      <c r="E158" s="40"/>
      <c r="F158" s="40"/>
      <c r="G158" s="3"/>
      <c r="H158" s="3"/>
      <c r="I158" s="217"/>
      <c r="J158" s="153"/>
      <c r="K158" s="153"/>
      <c r="L158" s="3"/>
      <c r="M158" s="3"/>
      <c r="N158" s="3"/>
      <c r="O158" s="3"/>
      <c r="P158" s="3"/>
      <c r="Q158" s="3"/>
      <c r="R158" s="3"/>
      <c r="S158" s="3"/>
      <c r="T158" s="3"/>
      <c r="U158" s="3"/>
      <c r="V158" s="3"/>
      <c r="W158" s="3"/>
      <c r="X158" s="3"/>
      <c r="Y158" s="153"/>
      <c r="Z158" s="217"/>
    </row>
    <row r="159" spans="1:26" ht="21" customHeight="1">
      <c r="A159" s="3"/>
      <c r="B159" s="214"/>
      <c r="C159" s="215"/>
      <c r="G159" s="3"/>
      <c r="I159" s="218"/>
      <c r="J159" s="154"/>
      <c r="K159" s="154"/>
      <c r="Y159" s="154"/>
      <c r="Z159" s="218"/>
    </row>
    <row r="160" spans="1:26" ht="15.75" customHeight="1">
      <c r="A160" s="3"/>
      <c r="B160" s="214"/>
      <c r="C160" s="215"/>
      <c r="D160" s="3"/>
      <c r="E160" s="3"/>
      <c r="F160" s="3"/>
      <c r="G160" s="3"/>
      <c r="H160" s="3"/>
      <c r="I160" s="3"/>
      <c r="J160" s="153"/>
      <c r="K160" s="153"/>
      <c r="L160" s="3"/>
      <c r="M160" s="3"/>
      <c r="N160" s="3"/>
      <c r="O160" s="3"/>
      <c r="P160" s="3"/>
      <c r="Q160" s="3"/>
      <c r="R160" s="3"/>
      <c r="S160" s="3"/>
      <c r="T160" s="3"/>
      <c r="U160" s="3"/>
      <c r="V160" s="3"/>
      <c r="W160" s="3"/>
      <c r="X160" s="3"/>
      <c r="Y160" s="153"/>
      <c r="Z160" s="3"/>
    </row>
    <row r="161" spans="1:26" ht="15.75" customHeight="1">
      <c r="A161" s="3"/>
      <c r="B161" s="214"/>
      <c r="C161" s="215"/>
      <c r="D161" s="3"/>
      <c r="E161" s="3"/>
      <c r="F161" s="3"/>
      <c r="G161" s="3"/>
      <c r="H161" s="3"/>
      <c r="I161" s="3"/>
      <c r="J161" s="153"/>
      <c r="K161" s="153"/>
      <c r="L161" s="3"/>
      <c r="M161" s="3"/>
      <c r="N161" s="3"/>
      <c r="O161" s="3"/>
      <c r="P161" s="3"/>
      <c r="Q161" s="3"/>
      <c r="R161" s="3"/>
      <c r="S161" s="3"/>
      <c r="T161" s="3"/>
      <c r="U161" s="3"/>
      <c r="V161" s="3"/>
      <c r="W161" s="3"/>
      <c r="X161" s="3"/>
      <c r="Y161" s="153"/>
      <c r="Z161" s="3"/>
    </row>
    <row r="162" spans="1:26" ht="15.75" customHeight="1">
      <c r="A162" s="3"/>
      <c r="B162" s="214"/>
      <c r="C162" s="215"/>
      <c r="D162" s="3"/>
      <c r="E162" s="3"/>
      <c r="F162" s="3"/>
      <c r="G162" s="3"/>
      <c r="H162" s="3"/>
      <c r="I162" s="3"/>
      <c r="J162" s="153"/>
      <c r="K162" s="153"/>
      <c r="L162" s="3"/>
      <c r="M162" s="3"/>
      <c r="N162" s="3"/>
      <c r="O162" s="3"/>
      <c r="P162" s="3"/>
      <c r="Q162" s="3"/>
      <c r="R162" s="3"/>
      <c r="S162" s="3"/>
      <c r="T162" s="3"/>
      <c r="U162" s="3"/>
      <c r="V162" s="3"/>
      <c r="W162" s="3"/>
      <c r="X162" s="3"/>
      <c r="Y162" s="153"/>
      <c r="Z162" s="3"/>
    </row>
    <row r="163" spans="1:26" ht="15.75" customHeight="1">
      <c r="A163" s="3"/>
      <c r="B163" s="214"/>
      <c r="C163" s="215"/>
      <c r="D163" s="3"/>
      <c r="E163" s="3"/>
      <c r="F163" s="3"/>
      <c r="G163" s="3"/>
      <c r="H163" s="3"/>
      <c r="I163" s="3"/>
      <c r="J163" s="153"/>
      <c r="K163" s="153"/>
      <c r="L163" s="3"/>
      <c r="M163" s="3"/>
      <c r="N163" s="3"/>
      <c r="O163" s="3"/>
      <c r="P163" s="3"/>
      <c r="Q163" s="3"/>
      <c r="R163" s="3"/>
      <c r="S163" s="3"/>
      <c r="T163" s="3"/>
      <c r="U163" s="3"/>
      <c r="V163" s="3"/>
      <c r="W163" s="3"/>
      <c r="X163" s="3"/>
      <c r="Y163" s="153"/>
      <c r="Z163" s="3"/>
    </row>
    <row r="164" spans="1:26" ht="15.75" customHeight="1">
      <c r="A164" s="3"/>
      <c r="B164" s="214"/>
      <c r="C164" s="215"/>
      <c r="D164" s="3"/>
      <c r="E164" s="3"/>
      <c r="F164" s="3"/>
      <c r="G164" s="3"/>
      <c r="H164" s="3"/>
      <c r="I164" s="3"/>
      <c r="J164" s="153"/>
      <c r="K164" s="153"/>
      <c r="L164" s="3"/>
      <c r="M164" s="3"/>
      <c r="N164" s="3"/>
      <c r="O164" s="3"/>
      <c r="P164" s="3"/>
      <c r="Q164" s="3"/>
      <c r="R164" s="3"/>
      <c r="S164" s="3"/>
      <c r="T164" s="3"/>
      <c r="U164" s="3"/>
      <c r="V164" s="3"/>
      <c r="W164" s="3"/>
      <c r="X164" s="3"/>
      <c r="Y164" s="153"/>
      <c r="Z164" s="3"/>
    </row>
    <row r="165" spans="1:26" ht="15.75" customHeight="1">
      <c r="A165" s="3"/>
      <c r="B165" s="3"/>
      <c r="C165" s="3"/>
      <c r="D165" s="3"/>
      <c r="E165" s="3"/>
      <c r="F165" s="3"/>
      <c r="G165" s="3"/>
      <c r="H165" s="3"/>
      <c r="I165" s="3"/>
      <c r="J165" s="153"/>
      <c r="K165" s="153"/>
      <c r="L165" s="3"/>
      <c r="M165" s="3"/>
      <c r="N165" s="3"/>
      <c r="O165" s="3"/>
      <c r="P165" s="3"/>
      <c r="Q165" s="3"/>
      <c r="R165" s="3"/>
      <c r="S165" s="3"/>
      <c r="T165" s="3"/>
      <c r="U165" s="3"/>
      <c r="V165" s="3"/>
      <c r="W165" s="3"/>
      <c r="X165" s="3"/>
      <c r="Y165" s="153"/>
      <c r="Z165" s="3"/>
    </row>
    <row r="166" spans="1:26" ht="15.75" customHeight="1">
      <c r="A166" s="3"/>
      <c r="B166" s="3"/>
      <c r="C166" s="3"/>
      <c r="D166" s="3"/>
      <c r="E166" s="3"/>
      <c r="F166" s="3"/>
      <c r="G166" s="3"/>
      <c r="H166" s="3"/>
      <c r="I166" s="3"/>
      <c r="J166" s="153"/>
      <c r="K166" s="153"/>
      <c r="L166" s="3"/>
      <c r="M166" s="3"/>
      <c r="N166" s="3"/>
      <c r="O166" s="3"/>
      <c r="P166" s="3"/>
      <c r="Q166" s="3"/>
      <c r="R166" s="3"/>
      <c r="S166" s="3"/>
      <c r="T166" s="3"/>
      <c r="U166" s="3"/>
      <c r="V166" s="3"/>
      <c r="W166" s="3"/>
      <c r="X166" s="3"/>
      <c r="Y166" s="153"/>
      <c r="Z166" s="3"/>
    </row>
    <row r="167" spans="1:26" ht="15.75" customHeight="1">
      <c r="A167" s="3"/>
      <c r="B167" s="3"/>
      <c r="C167" s="3"/>
      <c r="D167" s="3"/>
      <c r="E167" s="3"/>
      <c r="F167" s="3"/>
      <c r="G167" s="3"/>
      <c r="H167" s="3"/>
      <c r="I167" s="3"/>
      <c r="J167" s="153"/>
      <c r="K167" s="153"/>
      <c r="L167" s="3"/>
      <c r="M167" s="3"/>
      <c r="N167" s="3"/>
      <c r="O167" s="3"/>
      <c r="P167" s="3"/>
      <c r="Q167" s="3"/>
      <c r="R167" s="3"/>
      <c r="S167" s="3"/>
      <c r="T167" s="3"/>
      <c r="U167" s="3"/>
      <c r="V167" s="3"/>
      <c r="W167" s="3"/>
      <c r="X167" s="3"/>
      <c r="Y167" s="153"/>
      <c r="Z167" s="3"/>
    </row>
    <row r="168" spans="1:26" ht="15.75" customHeight="1">
      <c r="A168" s="3"/>
      <c r="B168" s="3"/>
      <c r="C168" s="3"/>
      <c r="D168" s="3"/>
      <c r="E168" s="3"/>
      <c r="F168" s="3"/>
      <c r="G168" s="3"/>
      <c r="H168" s="3"/>
      <c r="I168" s="3"/>
      <c r="J168" s="153"/>
      <c r="K168" s="153"/>
      <c r="L168" s="3"/>
      <c r="M168" s="3"/>
      <c r="N168" s="3"/>
      <c r="O168" s="3"/>
      <c r="P168" s="3"/>
      <c r="Q168" s="3"/>
      <c r="R168" s="3"/>
      <c r="S168" s="3"/>
      <c r="T168" s="3"/>
      <c r="U168" s="3"/>
      <c r="V168" s="3"/>
      <c r="W168" s="3"/>
      <c r="X168" s="3"/>
      <c r="Y168" s="153"/>
      <c r="Z168" s="3"/>
    </row>
    <row r="169" spans="1:26" ht="15.75" customHeight="1">
      <c r="A169" s="3"/>
      <c r="B169" s="3"/>
      <c r="C169" s="3"/>
      <c r="D169" s="3"/>
      <c r="E169" s="3"/>
      <c r="F169" s="3"/>
      <c r="G169" s="3"/>
      <c r="H169" s="3"/>
      <c r="I169" s="3"/>
      <c r="J169" s="153"/>
      <c r="K169" s="153"/>
      <c r="L169" s="3"/>
      <c r="M169" s="3"/>
      <c r="N169" s="3"/>
      <c r="O169" s="3"/>
      <c r="P169" s="3"/>
      <c r="Q169" s="3"/>
      <c r="R169" s="3"/>
      <c r="S169" s="3"/>
      <c r="T169" s="3"/>
      <c r="U169" s="3"/>
      <c r="V169" s="3"/>
      <c r="W169" s="3"/>
      <c r="X169" s="3"/>
      <c r="Y169" s="153"/>
      <c r="Z169" s="3"/>
    </row>
    <row r="170" spans="1:26" ht="15.75" customHeight="1">
      <c r="A170" s="3"/>
      <c r="B170" s="3"/>
      <c r="C170" s="3"/>
      <c r="D170" s="3"/>
      <c r="E170" s="3"/>
      <c r="F170" s="3"/>
      <c r="G170" s="3"/>
      <c r="H170" s="3"/>
      <c r="I170" s="3"/>
      <c r="J170" s="153"/>
      <c r="K170" s="153"/>
      <c r="L170" s="3"/>
      <c r="M170" s="3"/>
      <c r="N170" s="3"/>
      <c r="O170" s="3"/>
      <c r="P170" s="3"/>
      <c r="Q170" s="3"/>
      <c r="R170" s="3"/>
      <c r="S170" s="3"/>
      <c r="T170" s="3"/>
      <c r="U170" s="3"/>
      <c r="V170" s="3"/>
      <c r="W170" s="3"/>
      <c r="X170" s="3"/>
      <c r="Y170" s="153"/>
      <c r="Z170" s="3"/>
    </row>
    <row r="171" spans="1:26" ht="15.75" customHeight="1">
      <c r="A171" s="3"/>
      <c r="B171" s="3"/>
      <c r="C171" s="3"/>
      <c r="D171" s="3"/>
      <c r="E171" s="3"/>
      <c r="F171" s="3"/>
      <c r="G171" s="3"/>
      <c r="H171" s="3"/>
      <c r="I171" s="3"/>
      <c r="J171" s="153"/>
      <c r="K171" s="153"/>
      <c r="L171" s="3"/>
      <c r="M171" s="3"/>
      <c r="N171" s="3"/>
      <c r="O171" s="3"/>
      <c r="P171" s="3"/>
      <c r="Q171" s="3"/>
      <c r="R171" s="3"/>
      <c r="S171" s="3"/>
      <c r="T171" s="3"/>
      <c r="U171" s="3"/>
      <c r="V171" s="3"/>
      <c r="W171" s="3"/>
      <c r="X171" s="3"/>
      <c r="Y171" s="153"/>
      <c r="Z171" s="3"/>
    </row>
    <row r="172" spans="1:26" ht="15.75" customHeight="1">
      <c r="A172" s="3"/>
      <c r="B172" s="3"/>
      <c r="C172" s="3"/>
      <c r="D172" s="3"/>
      <c r="E172" s="3"/>
      <c r="F172" s="3"/>
      <c r="G172" s="3"/>
      <c r="H172" s="3"/>
      <c r="I172" s="3"/>
      <c r="J172" s="153"/>
      <c r="K172" s="153"/>
      <c r="L172" s="3"/>
      <c r="M172" s="3"/>
      <c r="N172" s="3"/>
      <c r="O172" s="3"/>
      <c r="P172" s="3"/>
      <c r="Q172" s="3"/>
      <c r="R172" s="3"/>
      <c r="S172" s="3"/>
      <c r="T172" s="3"/>
      <c r="U172" s="3"/>
      <c r="V172" s="3"/>
      <c r="W172" s="3"/>
      <c r="X172" s="3"/>
      <c r="Y172" s="153"/>
      <c r="Z172" s="3"/>
    </row>
    <row r="173" spans="1:26" ht="15.75" customHeight="1">
      <c r="A173" s="3"/>
      <c r="B173" s="3"/>
      <c r="C173" s="3"/>
      <c r="D173" s="3"/>
      <c r="E173" s="3"/>
      <c r="F173" s="3"/>
      <c r="G173" s="3"/>
      <c r="H173" s="3"/>
      <c r="I173" s="3"/>
      <c r="J173" s="153"/>
      <c r="K173" s="153"/>
      <c r="L173" s="3"/>
      <c r="M173" s="3"/>
      <c r="N173" s="3"/>
      <c r="O173" s="3"/>
      <c r="P173" s="3"/>
      <c r="Q173" s="3"/>
      <c r="R173" s="3"/>
      <c r="S173" s="3"/>
      <c r="T173" s="3"/>
      <c r="U173" s="3"/>
      <c r="V173" s="3"/>
      <c r="W173" s="3"/>
      <c r="X173" s="3"/>
      <c r="Y173" s="153"/>
      <c r="Z173" s="3"/>
    </row>
    <row r="174" spans="1:26" ht="15.75" customHeight="1">
      <c r="A174" s="3"/>
      <c r="B174" s="3"/>
      <c r="C174" s="3"/>
      <c r="D174" s="3"/>
      <c r="E174" s="3"/>
      <c r="F174" s="3"/>
      <c r="G174" s="3"/>
      <c r="H174" s="3"/>
      <c r="I174" s="3"/>
      <c r="J174" s="153"/>
      <c r="K174" s="153"/>
      <c r="L174" s="3"/>
      <c r="M174" s="3"/>
      <c r="N174" s="3"/>
      <c r="O174" s="3"/>
      <c r="P174" s="3"/>
      <c r="Q174" s="3"/>
      <c r="R174" s="3"/>
      <c r="S174" s="3"/>
      <c r="T174" s="3"/>
      <c r="U174" s="3"/>
      <c r="V174" s="3"/>
      <c r="W174" s="3"/>
      <c r="X174" s="3"/>
      <c r="Y174" s="153"/>
      <c r="Z174" s="3"/>
    </row>
    <row r="175" spans="1:26" ht="15.75" customHeight="1">
      <c r="A175" s="3"/>
      <c r="G175" s="3"/>
      <c r="I175" s="3"/>
      <c r="J175" s="154"/>
      <c r="K175" s="154"/>
      <c r="Y175" s="154"/>
      <c r="Z175" s="3"/>
    </row>
    <row r="176" spans="1:26" ht="15.75" customHeight="1">
      <c r="A176" s="3"/>
      <c r="G176" s="3"/>
      <c r="I176" s="3"/>
      <c r="J176" s="154"/>
      <c r="K176" s="154"/>
      <c r="Y176" s="154"/>
      <c r="Z176" s="3"/>
    </row>
    <row r="177" spans="1:26" ht="15.75" customHeight="1">
      <c r="A177" s="3"/>
      <c r="G177" s="3"/>
      <c r="I177" s="3"/>
      <c r="J177" s="154"/>
      <c r="K177" s="154"/>
      <c r="Y177" s="154"/>
      <c r="Z177" s="3"/>
    </row>
    <row r="178" spans="1:26" ht="15.75" customHeight="1">
      <c r="A178" s="3"/>
      <c r="G178" s="3"/>
      <c r="I178" s="3"/>
      <c r="J178" s="154"/>
      <c r="K178" s="154"/>
      <c r="Y178" s="154"/>
      <c r="Z178" s="3"/>
    </row>
    <row r="179" spans="1:26" ht="15.75" customHeight="1">
      <c r="A179" s="3"/>
      <c r="G179" s="3"/>
      <c r="I179" s="3"/>
      <c r="J179" s="154"/>
      <c r="K179" s="154"/>
      <c r="Y179" s="154"/>
      <c r="Z179" s="3"/>
    </row>
    <row r="180" spans="1:26" ht="15.75" customHeight="1">
      <c r="A180" s="3"/>
      <c r="G180" s="3"/>
      <c r="I180" s="3"/>
      <c r="J180" s="154"/>
      <c r="K180" s="154"/>
      <c r="Y180" s="154"/>
      <c r="Z180" s="3"/>
    </row>
    <row r="181" spans="1:26" ht="15.75" customHeight="1">
      <c r="A181" s="3"/>
      <c r="B181" s="3"/>
      <c r="C181" s="3"/>
      <c r="D181" s="3"/>
      <c r="E181" s="3"/>
      <c r="F181" s="3"/>
      <c r="G181" s="3"/>
      <c r="H181" s="3"/>
      <c r="I181" s="3"/>
      <c r="J181" s="153"/>
      <c r="K181" s="153"/>
      <c r="L181" s="3"/>
      <c r="M181" s="3"/>
      <c r="N181" s="3"/>
      <c r="O181" s="3"/>
      <c r="P181" s="3"/>
      <c r="Q181" s="3"/>
      <c r="R181" s="3"/>
      <c r="S181" s="3"/>
      <c r="T181" s="3"/>
      <c r="U181" s="3"/>
      <c r="V181" s="3"/>
      <c r="W181" s="3"/>
      <c r="X181" s="3"/>
      <c r="Y181" s="153"/>
      <c r="Z181" s="3"/>
    </row>
    <row r="182" spans="1:26" ht="15.75" customHeight="1">
      <c r="A182" s="3"/>
      <c r="B182" s="3"/>
      <c r="C182" s="3"/>
      <c r="D182" s="3"/>
      <c r="E182" s="3"/>
      <c r="F182" s="3"/>
      <c r="G182" s="3"/>
      <c r="H182" s="3"/>
      <c r="I182" s="3"/>
      <c r="J182" s="153"/>
      <c r="K182" s="153"/>
      <c r="L182" s="3"/>
      <c r="M182" s="3"/>
      <c r="N182" s="3"/>
      <c r="O182" s="3"/>
      <c r="P182" s="3"/>
      <c r="Q182" s="3"/>
      <c r="R182" s="3"/>
      <c r="S182" s="3"/>
      <c r="T182" s="3"/>
      <c r="U182" s="3"/>
      <c r="V182" s="3"/>
      <c r="W182" s="3"/>
      <c r="X182" s="3"/>
      <c r="Y182" s="153"/>
      <c r="Z182" s="3"/>
    </row>
    <row r="183" spans="1:26" ht="15.75" customHeight="1">
      <c r="A183" s="3"/>
      <c r="B183" s="3"/>
      <c r="C183" s="3"/>
      <c r="D183" s="3"/>
      <c r="E183" s="3"/>
      <c r="F183" s="3"/>
      <c r="G183" s="3"/>
      <c r="H183" s="3"/>
      <c r="I183" s="3"/>
      <c r="J183" s="153"/>
      <c r="K183" s="153"/>
      <c r="L183" s="3"/>
      <c r="M183" s="3"/>
      <c r="N183" s="3"/>
      <c r="O183" s="3"/>
      <c r="P183" s="3"/>
      <c r="Q183" s="3"/>
      <c r="R183" s="3"/>
      <c r="S183" s="3"/>
      <c r="T183" s="3"/>
      <c r="U183" s="3"/>
      <c r="V183" s="3"/>
      <c r="W183" s="3"/>
      <c r="X183" s="3"/>
      <c r="Y183" s="153"/>
      <c r="Z183" s="3"/>
    </row>
    <row r="184" spans="1:26" ht="15.75" customHeight="1">
      <c r="A184" s="3"/>
      <c r="B184" s="3"/>
      <c r="C184" s="3"/>
      <c r="D184" s="3"/>
      <c r="E184" s="3"/>
      <c r="F184" s="3"/>
      <c r="G184" s="3"/>
      <c r="H184" s="3"/>
      <c r="I184" s="3"/>
      <c r="J184" s="153"/>
      <c r="K184" s="153"/>
      <c r="L184" s="3"/>
      <c r="M184" s="3"/>
      <c r="N184" s="3"/>
      <c r="O184" s="3"/>
      <c r="P184" s="3"/>
      <c r="Q184" s="3"/>
      <c r="R184" s="3"/>
      <c r="S184" s="3"/>
      <c r="T184" s="3"/>
      <c r="U184" s="3"/>
      <c r="V184" s="3"/>
      <c r="W184" s="3"/>
      <c r="X184" s="3"/>
      <c r="Y184" s="153"/>
      <c r="Z184" s="3"/>
    </row>
    <row r="185" spans="1:26" ht="15.75" customHeight="1">
      <c r="A185" s="3"/>
      <c r="B185" s="3"/>
      <c r="C185" s="3"/>
      <c r="D185" s="3"/>
      <c r="E185" s="3"/>
      <c r="F185" s="3"/>
      <c r="G185" s="3"/>
      <c r="H185" s="3"/>
      <c r="I185" s="3"/>
      <c r="J185" s="153"/>
      <c r="K185" s="153"/>
      <c r="L185" s="3"/>
      <c r="M185" s="3"/>
      <c r="N185" s="3"/>
      <c r="O185" s="3"/>
      <c r="P185" s="3"/>
      <c r="Q185" s="3"/>
      <c r="R185" s="3"/>
      <c r="S185" s="3"/>
      <c r="T185" s="3"/>
      <c r="U185" s="3"/>
      <c r="V185" s="3"/>
      <c r="W185" s="3"/>
      <c r="X185" s="3"/>
      <c r="Y185" s="153"/>
      <c r="Z185" s="3"/>
    </row>
    <row r="186" spans="1:26" ht="15.75" customHeight="1">
      <c r="A186" s="3"/>
      <c r="B186" s="3"/>
      <c r="C186" s="3"/>
      <c r="D186" s="3"/>
      <c r="E186" s="3"/>
      <c r="F186" s="3"/>
      <c r="G186" s="3"/>
      <c r="H186" s="3"/>
      <c r="I186" s="3"/>
      <c r="J186" s="153"/>
      <c r="K186" s="153"/>
      <c r="L186" s="3"/>
      <c r="M186" s="3"/>
      <c r="N186" s="3"/>
      <c r="O186" s="3"/>
      <c r="P186" s="3"/>
      <c r="Q186" s="3"/>
      <c r="R186" s="3"/>
      <c r="S186" s="3"/>
      <c r="T186" s="3"/>
      <c r="U186" s="3"/>
      <c r="V186" s="3"/>
      <c r="W186" s="3"/>
      <c r="X186" s="3"/>
      <c r="Y186" s="153"/>
      <c r="Z186" s="3"/>
    </row>
    <row r="187" spans="1:26" ht="15.75" customHeight="1">
      <c r="A187" s="3"/>
      <c r="B187" s="3"/>
      <c r="C187" s="3"/>
      <c r="D187" s="3"/>
      <c r="E187" s="3"/>
      <c r="F187" s="3"/>
      <c r="G187" s="3"/>
      <c r="H187" s="3"/>
      <c r="I187" s="3"/>
      <c r="J187" s="153"/>
      <c r="K187" s="153"/>
      <c r="L187" s="3"/>
      <c r="M187" s="3"/>
      <c r="N187" s="3"/>
      <c r="O187" s="3"/>
      <c r="P187" s="3"/>
      <c r="Q187" s="3"/>
      <c r="R187" s="3"/>
      <c r="S187" s="3"/>
      <c r="T187" s="3"/>
      <c r="U187" s="3"/>
      <c r="V187" s="3"/>
      <c r="W187" s="3"/>
      <c r="X187" s="3"/>
      <c r="Y187" s="153"/>
      <c r="Z187" s="3"/>
    </row>
    <row r="188" spans="1:26" ht="15.75" customHeight="1">
      <c r="A188" s="3"/>
      <c r="B188" s="3"/>
      <c r="C188" s="3"/>
      <c r="D188" s="3"/>
      <c r="E188" s="3"/>
      <c r="F188" s="3"/>
      <c r="G188" s="3"/>
      <c r="H188" s="3"/>
      <c r="I188" s="3"/>
      <c r="J188" s="153"/>
      <c r="K188" s="153"/>
      <c r="L188" s="3"/>
      <c r="M188" s="3"/>
      <c r="N188" s="3"/>
      <c r="O188" s="3"/>
      <c r="P188" s="3"/>
      <c r="Q188" s="3"/>
      <c r="R188" s="3"/>
      <c r="S188" s="3"/>
      <c r="T188" s="3"/>
      <c r="U188" s="3"/>
      <c r="V188" s="3"/>
      <c r="W188" s="3"/>
      <c r="X188" s="3"/>
      <c r="Y188" s="153"/>
      <c r="Z188" s="3"/>
    </row>
    <row r="189" spans="1:26" ht="15.75" customHeight="1">
      <c r="A189" s="3"/>
      <c r="B189" s="3"/>
      <c r="C189" s="3"/>
      <c r="D189" s="3"/>
      <c r="E189" s="3"/>
      <c r="F189" s="3"/>
      <c r="G189" s="3"/>
      <c r="H189" s="3"/>
      <c r="I189" s="3"/>
      <c r="J189" s="153"/>
      <c r="K189" s="153"/>
      <c r="L189" s="3"/>
      <c r="M189" s="3"/>
      <c r="N189" s="3"/>
      <c r="O189" s="3"/>
      <c r="P189" s="3"/>
      <c r="Q189" s="3"/>
      <c r="R189" s="3"/>
      <c r="S189" s="3"/>
      <c r="T189" s="3"/>
      <c r="U189" s="3"/>
      <c r="V189" s="3"/>
      <c r="W189" s="3"/>
      <c r="X189" s="3"/>
      <c r="Y189" s="153"/>
      <c r="Z189" s="3"/>
    </row>
    <row r="190" spans="1:26" ht="15.75" customHeight="1">
      <c r="A190" s="3"/>
      <c r="B190" s="3"/>
      <c r="C190" s="3"/>
      <c r="D190" s="3"/>
      <c r="E190" s="3"/>
      <c r="F190" s="3"/>
      <c r="G190" s="3"/>
      <c r="H190" s="3"/>
      <c r="I190" s="3"/>
      <c r="J190" s="153"/>
      <c r="K190" s="153"/>
      <c r="L190" s="3"/>
      <c r="M190" s="3"/>
      <c r="N190" s="3"/>
      <c r="O190" s="3"/>
      <c r="P190" s="3"/>
      <c r="Q190" s="3"/>
      <c r="R190" s="3"/>
      <c r="S190" s="3"/>
      <c r="T190" s="3"/>
      <c r="U190" s="3"/>
      <c r="V190" s="3"/>
      <c r="W190" s="3"/>
      <c r="X190" s="3"/>
      <c r="Y190" s="153"/>
      <c r="Z190" s="3"/>
    </row>
    <row r="191" spans="1:26" ht="15.75" customHeight="1">
      <c r="A191" s="3"/>
      <c r="B191" s="3"/>
      <c r="C191" s="3"/>
      <c r="D191" s="3"/>
      <c r="E191" s="3"/>
      <c r="F191" s="3"/>
      <c r="G191" s="3"/>
      <c r="H191" s="3"/>
      <c r="I191" s="3"/>
      <c r="J191" s="153"/>
      <c r="K191" s="153"/>
      <c r="L191" s="3"/>
      <c r="M191" s="3"/>
      <c r="N191" s="3"/>
      <c r="O191" s="3"/>
      <c r="P191" s="3"/>
      <c r="Q191" s="3"/>
      <c r="R191" s="3"/>
      <c r="S191" s="3"/>
      <c r="T191" s="3"/>
      <c r="U191" s="3"/>
      <c r="V191" s="3"/>
      <c r="W191" s="3"/>
      <c r="X191" s="3"/>
      <c r="Y191" s="153"/>
      <c r="Z191" s="3"/>
    </row>
    <row r="192" spans="1:26" ht="15.75" customHeight="1">
      <c r="A192" s="3"/>
      <c r="G192" s="3"/>
      <c r="I192" s="3"/>
      <c r="J192" s="154"/>
      <c r="K192" s="154"/>
      <c r="Y192" s="154"/>
      <c r="Z192" s="3"/>
    </row>
    <row r="193" spans="1:26" ht="15.75" customHeight="1">
      <c r="A193" s="3"/>
      <c r="G193" s="3"/>
      <c r="I193" s="3"/>
      <c r="J193" s="154"/>
      <c r="K193" s="154"/>
      <c r="Y193" s="154"/>
      <c r="Z193" s="3"/>
    </row>
    <row r="194" spans="1:26" ht="15.75" customHeight="1">
      <c r="A194" s="3"/>
      <c r="G194" s="3"/>
      <c r="I194" s="3"/>
      <c r="J194" s="154"/>
      <c r="K194" s="154"/>
      <c r="Y194" s="154"/>
      <c r="Z194" s="3"/>
    </row>
    <row r="195" spans="1:26" ht="15.75" customHeight="1">
      <c r="A195" s="3"/>
      <c r="G195" s="3"/>
      <c r="I195" s="3"/>
      <c r="J195" s="154"/>
      <c r="K195" s="154"/>
      <c r="Y195" s="154"/>
      <c r="Z195" s="3"/>
    </row>
    <row r="196" spans="1:26" ht="15.75" customHeight="1">
      <c r="A196" s="3"/>
      <c r="B196" s="3"/>
      <c r="C196" s="3"/>
      <c r="D196" s="3"/>
      <c r="E196" s="3"/>
      <c r="F196" s="3"/>
      <c r="G196" s="3"/>
      <c r="H196" s="3"/>
      <c r="I196" s="3"/>
      <c r="J196" s="153"/>
      <c r="K196" s="153"/>
      <c r="L196" s="3"/>
      <c r="M196" s="3"/>
      <c r="N196" s="3"/>
      <c r="O196" s="3"/>
      <c r="P196" s="3"/>
      <c r="Q196" s="3"/>
      <c r="R196" s="3"/>
      <c r="S196" s="3"/>
      <c r="T196" s="3"/>
      <c r="U196" s="3"/>
      <c r="V196" s="3"/>
      <c r="W196" s="3"/>
      <c r="X196" s="3"/>
      <c r="Y196" s="153"/>
      <c r="Z196" s="3"/>
    </row>
    <row r="197" spans="1:26" ht="15.75" customHeight="1">
      <c r="A197" s="3"/>
      <c r="G197" s="3"/>
      <c r="H197" s="3"/>
      <c r="I197" s="3"/>
      <c r="J197" s="153"/>
      <c r="K197" s="153"/>
      <c r="L197" s="3"/>
      <c r="M197" s="3"/>
      <c r="N197" s="3"/>
      <c r="O197" s="3"/>
      <c r="P197" s="3"/>
      <c r="Q197" s="3"/>
      <c r="R197" s="3"/>
      <c r="S197" s="3"/>
      <c r="T197" s="3"/>
      <c r="U197" s="3"/>
      <c r="V197" s="3"/>
      <c r="W197" s="3"/>
      <c r="X197" s="3"/>
      <c r="Y197" s="153"/>
      <c r="Z197" s="3"/>
    </row>
    <row r="198" spans="1:26" ht="15.75" customHeight="1">
      <c r="B198" s="3"/>
      <c r="C198" s="3"/>
      <c r="D198" s="3"/>
      <c r="E198" s="3"/>
      <c r="F198" s="3"/>
      <c r="J198" s="154"/>
      <c r="K198" s="154"/>
      <c r="Y198" s="154"/>
    </row>
    <row r="199" spans="1:26" ht="15.75" customHeight="1">
      <c r="B199" s="3"/>
      <c r="C199" s="3"/>
      <c r="D199" s="3"/>
      <c r="E199" s="3"/>
      <c r="F199" s="3"/>
      <c r="J199" s="154"/>
      <c r="K199" s="154"/>
      <c r="Y199" s="154"/>
    </row>
    <row r="200" spans="1:26" ht="15.75" customHeight="1">
      <c r="A200" s="3"/>
      <c r="G200" s="3"/>
      <c r="I200" s="3"/>
      <c r="J200" s="154"/>
      <c r="K200" s="154"/>
      <c r="Y200" s="154"/>
      <c r="Z200" s="3"/>
    </row>
    <row r="201" spans="1:26" ht="15.75" customHeight="1">
      <c r="A201" s="3"/>
      <c r="G201" s="3"/>
      <c r="I201" s="3"/>
      <c r="J201" s="154"/>
      <c r="K201" s="154"/>
      <c r="Y201" s="154"/>
      <c r="Z201" s="3"/>
    </row>
    <row r="202" spans="1:26" ht="15.75" customHeight="1">
      <c r="A202" s="3"/>
      <c r="G202" s="3"/>
      <c r="I202" s="3"/>
      <c r="J202" s="154"/>
      <c r="K202" s="154"/>
      <c r="Y202" s="154"/>
      <c r="Z202" s="3"/>
    </row>
    <row r="203" spans="1:26" ht="15.75" customHeight="1">
      <c r="A203" s="3"/>
      <c r="G203" s="3"/>
      <c r="I203" s="3"/>
      <c r="J203" s="154"/>
      <c r="K203" s="154"/>
      <c r="Y203" s="154"/>
      <c r="Z203" s="3"/>
    </row>
    <row r="204" spans="1:26" ht="15.75" customHeight="1">
      <c r="A204" s="3"/>
      <c r="G204" s="3"/>
      <c r="I204" s="3"/>
      <c r="J204" s="154"/>
      <c r="K204" s="154"/>
      <c r="Y204" s="154"/>
      <c r="Z204" s="3"/>
    </row>
    <row r="205" spans="1:26" ht="15.75" customHeight="1">
      <c r="A205" s="3"/>
      <c r="G205" s="3"/>
      <c r="I205" s="3"/>
      <c r="J205" s="154"/>
      <c r="K205" s="154"/>
      <c r="Y205" s="154"/>
      <c r="Z205" s="3"/>
    </row>
    <row r="206" spans="1:26" ht="15.75" customHeight="1">
      <c r="A206" s="3"/>
      <c r="G206" s="3"/>
      <c r="I206" s="3"/>
      <c r="J206" s="154"/>
      <c r="K206" s="154"/>
      <c r="Y206" s="154"/>
      <c r="Z206" s="3"/>
    </row>
    <row r="207" spans="1:26" ht="15.75" customHeight="1">
      <c r="A207" s="3"/>
      <c r="G207" s="3"/>
      <c r="I207" s="3"/>
      <c r="J207" s="154"/>
      <c r="K207" s="154"/>
      <c r="Y207" s="154"/>
      <c r="Z207" s="3"/>
    </row>
    <row r="208" spans="1:26" ht="15.75" customHeight="1">
      <c r="A208" s="3"/>
      <c r="G208" s="3"/>
      <c r="I208" s="3"/>
      <c r="J208" s="154"/>
      <c r="K208" s="154"/>
      <c r="Y208" s="154"/>
      <c r="Z208" s="3"/>
    </row>
    <row r="209" spans="1:26" ht="15.75" customHeight="1">
      <c r="A209" s="3"/>
      <c r="G209" s="3"/>
      <c r="I209" s="3"/>
      <c r="J209" s="154"/>
      <c r="K209" s="154"/>
      <c r="Y209" s="154"/>
      <c r="Z209" s="3"/>
    </row>
    <row r="210" spans="1:26" ht="15.75" customHeight="1">
      <c r="A210" s="3"/>
      <c r="G210" s="3"/>
      <c r="I210" s="3"/>
      <c r="J210" s="154"/>
      <c r="K210" s="154"/>
      <c r="Y210" s="154"/>
      <c r="Z210" s="3"/>
    </row>
    <row r="211" spans="1:26" ht="15.75" customHeight="1">
      <c r="A211" s="3"/>
      <c r="G211" s="3"/>
      <c r="I211" s="3"/>
      <c r="J211" s="154"/>
      <c r="K211" s="154"/>
      <c r="Y211" s="154"/>
      <c r="Z211" s="3"/>
    </row>
    <row r="212" spans="1:26" ht="15.75" customHeight="1">
      <c r="A212" s="3"/>
      <c r="G212" s="3"/>
      <c r="I212" s="3"/>
      <c r="J212" s="154"/>
      <c r="K212" s="154"/>
      <c r="Y212" s="154"/>
      <c r="Z212" s="3"/>
    </row>
    <row r="213" spans="1:26" ht="15.75" customHeight="1">
      <c r="A213" s="3"/>
      <c r="G213" s="3"/>
      <c r="I213" s="3"/>
      <c r="J213" s="154"/>
      <c r="K213" s="154"/>
      <c r="Y213" s="154"/>
      <c r="Z213" s="3"/>
    </row>
    <row r="214" spans="1:26" ht="15.75" customHeight="1">
      <c r="A214" s="3"/>
      <c r="G214" s="3"/>
      <c r="I214" s="3"/>
      <c r="J214" s="154"/>
      <c r="K214" s="154"/>
      <c r="Y214" s="154"/>
      <c r="Z214" s="3"/>
    </row>
    <row r="215" spans="1:26" ht="15.75" customHeight="1">
      <c r="A215" s="3"/>
      <c r="G215" s="3"/>
      <c r="I215" s="3"/>
      <c r="J215" s="154"/>
      <c r="K215" s="154"/>
      <c r="Y215" s="154"/>
      <c r="Z215" s="3"/>
    </row>
    <row r="216" spans="1:26" ht="15.75" customHeight="1">
      <c r="A216" s="3"/>
      <c r="G216" s="3"/>
      <c r="I216" s="3"/>
      <c r="J216" s="154"/>
      <c r="K216" s="154"/>
      <c r="Y216" s="154"/>
      <c r="Z216" s="3"/>
    </row>
    <row r="217" spans="1:26" ht="15.75" customHeight="1">
      <c r="A217" s="3"/>
      <c r="G217" s="3"/>
      <c r="I217" s="3"/>
      <c r="J217" s="154"/>
      <c r="K217" s="154"/>
      <c r="Y217" s="154"/>
      <c r="Z217" s="3"/>
    </row>
    <row r="218" spans="1:26" ht="15.75" customHeight="1">
      <c r="A218" s="3"/>
      <c r="G218" s="3"/>
      <c r="I218" s="3"/>
      <c r="J218" s="154"/>
      <c r="K218" s="154"/>
      <c r="Y218" s="154"/>
      <c r="Z218" s="3"/>
    </row>
    <row r="219" spans="1:26" ht="15.75" customHeight="1">
      <c r="A219" s="3"/>
      <c r="G219" s="3"/>
      <c r="I219" s="3"/>
      <c r="J219" s="154"/>
      <c r="K219" s="154"/>
      <c r="Y219" s="154"/>
      <c r="Z219" s="3"/>
    </row>
    <row r="220" spans="1:26" ht="15.75" customHeight="1">
      <c r="A220" s="3"/>
      <c r="G220" s="3"/>
      <c r="I220" s="3"/>
      <c r="J220" s="154"/>
      <c r="K220" s="154"/>
      <c r="Y220" s="154"/>
      <c r="Z220" s="3"/>
    </row>
    <row r="221" spans="1:26" ht="15.75" customHeight="1">
      <c r="A221" s="3"/>
      <c r="G221" s="3"/>
      <c r="I221" s="3"/>
      <c r="J221" s="154"/>
      <c r="K221" s="154"/>
      <c r="Y221" s="154"/>
      <c r="Z221" s="3"/>
    </row>
    <row r="222" spans="1:26" ht="15.75" customHeight="1">
      <c r="A222" s="3"/>
      <c r="G222" s="3"/>
      <c r="I222" s="3"/>
      <c r="J222" s="154"/>
      <c r="K222" s="154"/>
      <c r="Y222" s="154"/>
      <c r="Z222" s="3"/>
    </row>
    <row r="223" spans="1:26" ht="15.75" customHeight="1">
      <c r="A223" s="3"/>
      <c r="G223" s="3"/>
      <c r="I223" s="3"/>
      <c r="J223" s="154"/>
      <c r="K223" s="154"/>
      <c r="Y223" s="154"/>
      <c r="Z223" s="3"/>
    </row>
    <row r="224" spans="1:26" ht="15.75" customHeight="1">
      <c r="A224" s="3"/>
      <c r="G224" s="3"/>
      <c r="I224" s="3"/>
      <c r="J224" s="154"/>
      <c r="K224" s="154"/>
      <c r="Y224" s="154"/>
      <c r="Z224" s="3"/>
    </row>
    <row r="225" spans="1:26" ht="15.75" customHeight="1">
      <c r="A225" s="3"/>
      <c r="G225" s="3"/>
      <c r="I225" s="3"/>
      <c r="J225" s="154"/>
      <c r="K225" s="154"/>
      <c r="Y225" s="154"/>
      <c r="Z225" s="3"/>
    </row>
    <row r="226" spans="1:26" ht="15.75" customHeight="1">
      <c r="A226" s="3"/>
      <c r="G226" s="3"/>
      <c r="I226" s="3"/>
      <c r="J226" s="154"/>
      <c r="K226" s="154"/>
      <c r="Y226" s="154"/>
      <c r="Z226" s="3"/>
    </row>
    <row r="227" spans="1:26" ht="15.75" customHeight="1">
      <c r="A227" s="3"/>
      <c r="G227" s="3"/>
      <c r="I227" s="3"/>
      <c r="J227" s="154"/>
      <c r="K227" s="154"/>
      <c r="Y227" s="154"/>
      <c r="Z227" s="3"/>
    </row>
    <row r="228" spans="1:26" ht="15.75" customHeight="1">
      <c r="A228" s="3"/>
      <c r="G228" s="3"/>
      <c r="I228" s="3"/>
      <c r="J228" s="154"/>
      <c r="K228" s="154"/>
      <c r="Y228" s="154"/>
      <c r="Z228" s="3"/>
    </row>
    <row r="229" spans="1:26" ht="15.75" customHeight="1">
      <c r="A229" s="3"/>
      <c r="G229" s="3"/>
      <c r="I229" s="3"/>
      <c r="J229" s="154"/>
      <c r="K229" s="154"/>
      <c r="Y229" s="154"/>
      <c r="Z229" s="3"/>
    </row>
    <row r="230" spans="1:26" ht="15.75" customHeight="1">
      <c r="A230" s="3"/>
      <c r="G230" s="3"/>
      <c r="I230" s="3"/>
      <c r="J230" s="154"/>
      <c r="K230" s="154"/>
      <c r="Y230" s="154"/>
      <c r="Z230" s="3"/>
    </row>
    <row r="231" spans="1:26" ht="15.75" customHeight="1">
      <c r="A231" s="3"/>
      <c r="G231" s="3"/>
      <c r="I231" s="3"/>
      <c r="J231" s="154"/>
      <c r="K231" s="154"/>
      <c r="Y231" s="154"/>
      <c r="Z231" s="3"/>
    </row>
    <row r="232" spans="1:26" ht="15.75" customHeight="1">
      <c r="A232" s="3"/>
      <c r="G232" s="3"/>
      <c r="I232" s="3"/>
      <c r="J232" s="154"/>
      <c r="K232" s="154"/>
      <c r="Y232" s="154"/>
      <c r="Z232" s="3"/>
    </row>
    <row r="233" spans="1:26" ht="15.75" customHeight="1">
      <c r="A233" s="3"/>
      <c r="G233" s="3"/>
      <c r="I233" s="3"/>
      <c r="J233" s="154"/>
      <c r="K233" s="154"/>
      <c r="Y233" s="154"/>
      <c r="Z233" s="3"/>
    </row>
    <row r="234" spans="1:26" ht="15.75" customHeight="1">
      <c r="A234" s="3"/>
      <c r="G234" s="3"/>
      <c r="I234" s="3"/>
      <c r="J234" s="154"/>
      <c r="K234" s="154"/>
      <c r="Y234" s="154"/>
      <c r="Z234" s="3"/>
    </row>
    <row r="235" spans="1:26" ht="15.75" customHeight="1">
      <c r="A235" s="3"/>
      <c r="G235" s="3"/>
      <c r="I235" s="3"/>
      <c r="J235" s="154"/>
      <c r="K235" s="154"/>
      <c r="Y235" s="154"/>
      <c r="Z235" s="3"/>
    </row>
    <row r="236" spans="1:26" ht="15.75" customHeight="1">
      <c r="A236" s="3"/>
      <c r="G236" s="3"/>
      <c r="I236" s="3"/>
      <c r="J236" s="154"/>
      <c r="K236" s="154"/>
      <c r="Y236" s="154"/>
      <c r="Z236" s="3"/>
    </row>
    <row r="237" spans="1:26" ht="15.75" customHeight="1">
      <c r="A237" s="3"/>
      <c r="G237" s="3"/>
      <c r="I237" s="3"/>
      <c r="J237" s="154"/>
      <c r="K237" s="154"/>
      <c r="Y237" s="154"/>
      <c r="Z237" s="3"/>
    </row>
    <row r="238" spans="1:26" ht="15.75" customHeight="1">
      <c r="A238" s="3"/>
      <c r="G238" s="3"/>
      <c r="I238" s="3"/>
      <c r="J238" s="154"/>
      <c r="K238" s="154"/>
      <c r="Y238" s="154"/>
      <c r="Z238" s="3"/>
    </row>
    <row r="239" spans="1:26" ht="15.75" customHeight="1">
      <c r="A239" s="3"/>
      <c r="G239" s="3"/>
      <c r="I239" s="3"/>
      <c r="J239" s="154"/>
      <c r="K239" s="154"/>
      <c r="Y239" s="154"/>
      <c r="Z239" s="3"/>
    </row>
    <row r="240" spans="1:26" ht="15.75" customHeight="1">
      <c r="A240" s="3"/>
      <c r="G240" s="3"/>
      <c r="I240" s="3"/>
      <c r="J240" s="154"/>
      <c r="K240" s="154"/>
      <c r="Y240" s="154"/>
      <c r="Z240" s="3"/>
    </row>
    <row r="241" spans="1:26" ht="15.75" customHeight="1">
      <c r="A241" s="3"/>
      <c r="G241" s="3"/>
      <c r="I241" s="3"/>
      <c r="J241" s="154"/>
      <c r="K241" s="154"/>
      <c r="Y241" s="154"/>
      <c r="Z241" s="3"/>
    </row>
    <row r="242" spans="1:26" ht="15.75" customHeight="1">
      <c r="A242" s="3"/>
      <c r="G242" s="3"/>
      <c r="I242" s="3"/>
      <c r="J242" s="154"/>
      <c r="K242" s="154"/>
      <c r="Y242" s="154"/>
      <c r="Z242" s="3"/>
    </row>
    <row r="243" spans="1:26" ht="15.75" customHeight="1">
      <c r="A243" s="3"/>
      <c r="G243" s="3"/>
      <c r="I243" s="3"/>
      <c r="J243" s="154"/>
      <c r="K243" s="154"/>
      <c r="Y243" s="154"/>
      <c r="Z243" s="3"/>
    </row>
    <row r="244" spans="1:26" ht="15.75" customHeight="1">
      <c r="A244" s="3"/>
      <c r="G244" s="3"/>
      <c r="I244" s="3"/>
      <c r="J244" s="154"/>
      <c r="K244" s="154"/>
      <c r="Y244" s="154"/>
      <c r="Z244" s="3"/>
    </row>
    <row r="245" spans="1:26" ht="15.75" customHeight="1">
      <c r="A245" s="3"/>
      <c r="G245" s="3"/>
      <c r="I245" s="3"/>
      <c r="J245" s="154"/>
      <c r="K245" s="154"/>
      <c r="Y245" s="154"/>
      <c r="Z245" s="3"/>
    </row>
    <row r="246" spans="1:26" ht="15.75" customHeight="1">
      <c r="A246" s="3"/>
      <c r="G246" s="3"/>
      <c r="I246" s="3"/>
      <c r="J246" s="154"/>
      <c r="K246" s="154"/>
      <c r="Y246" s="154"/>
      <c r="Z246" s="3"/>
    </row>
    <row r="247" spans="1:26" ht="15.75" customHeight="1">
      <c r="A247" s="3"/>
      <c r="G247" s="3"/>
      <c r="I247" s="3"/>
      <c r="J247" s="154"/>
      <c r="K247" s="154"/>
      <c r="Y247" s="154"/>
      <c r="Z247" s="3"/>
    </row>
    <row r="248" spans="1:26" ht="15.75" customHeight="1">
      <c r="A248" s="3"/>
      <c r="G248" s="3"/>
      <c r="I248" s="3"/>
      <c r="J248" s="154"/>
      <c r="K248" s="154"/>
      <c r="Y248" s="154"/>
      <c r="Z248" s="3"/>
    </row>
    <row r="249" spans="1:26" ht="15.75" customHeight="1">
      <c r="A249" s="3"/>
      <c r="G249" s="3"/>
      <c r="I249" s="3"/>
      <c r="J249" s="154"/>
      <c r="K249" s="154"/>
      <c r="Y249" s="154"/>
      <c r="Z249" s="3"/>
    </row>
    <row r="250" spans="1:26" ht="15.75" customHeight="1">
      <c r="A250" s="3"/>
      <c r="G250" s="3"/>
      <c r="I250" s="3"/>
      <c r="J250" s="154"/>
      <c r="K250" s="154"/>
      <c r="Y250" s="154"/>
      <c r="Z250" s="3"/>
    </row>
    <row r="251" spans="1:26" ht="15.75" customHeight="1">
      <c r="A251" s="3"/>
      <c r="G251" s="3"/>
      <c r="I251" s="3"/>
      <c r="J251" s="154"/>
      <c r="K251" s="154"/>
      <c r="Y251" s="154"/>
      <c r="Z251" s="3"/>
    </row>
    <row r="252" spans="1:26" ht="15.75" customHeight="1">
      <c r="A252" s="3"/>
      <c r="G252" s="3"/>
      <c r="I252" s="3"/>
      <c r="J252" s="154"/>
      <c r="K252" s="154"/>
      <c r="Y252" s="154"/>
      <c r="Z252" s="3"/>
    </row>
    <row r="253" spans="1:26" ht="15.75" customHeight="1">
      <c r="A253" s="3"/>
      <c r="G253" s="3"/>
      <c r="I253" s="3"/>
      <c r="J253" s="154"/>
      <c r="K253" s="154"/>
      <c r="Y253" s="154"/>
      <c r="Z253" s="3"/>
    </row>
    <row r="254" spans="1:26" ht="15.75" customHeight="1">
      <c r="A254" s="3"/>
      <c r="G254" s="3"/>
      <c r="I254" s="3"/>
      <c r="J254" s="154"/>
      <c r="K254" s="154"/>
      <c r="Y254" s="154"/>
      <c r="Z254" s="3"/>
    </row>
    <row r="255" spans="1:26" ht="15.75" customHeight="1">
      <c r="A255" s="3"/>
      <c r="G255" s="3"/>
      <c r="I255" s="3"/>
      <c r="J255" s="154"/>
      <c r="K255" s="154"/>
      <c r="Y255" s="154"/>
      <c r="Z255" s="3"/>
    </row>
    <row r="256" spans="1:26" ht="15.75" customHeight="1">
      <c r="A256" s="3"/>
      <c r="G256" s="3"/>
      <c r="I256" s="3"/>
      <c r="J256" s="154"/>
      <c r="K256" s="154"/>
      <c r="Y256" s="154"/>
      <c r="Z256" s="3"/>
    </row>
    <row r="257" spans="1:26" ht="15.75" customHeight="1">
      <c r="A257" s="3"/>
      <c r="G257" s="3"/>
      <c r="I257" s="3"/>
      <c r="J257" s="154"/>
      <c r="K257" s="154"/>
      <c r="Y257" s="154"/>
      <c r="Z257" s="3"/>
    </row>
    <row r="258" spans="1:26" ht="15.75" customHeight="1">
      <c r="A258" s="3"/>
      <c r="G258" s="3"/>
      <c r="I258" s="3"/>
      <c r="J258" s="154"/>
      <c r="K258" s="154"/>
      <c r="Y258" s="154"/>
      <c r="Z258" s="3"/>
    </row>
    <row r="259" spans="1:26" ht="15.75" customHeight="1">
      <c r="A259" s="3"/>
      <c r="G259" s="3"/>
      <c r="I259" s="3"/>
      <c r="J259" s="154"/>
      <c r="K259" s="154"/>
      <c r="Y259" s="154"/>
      <c r="Z259" s="3"/>
    </row>
    <row r="260" spans="1:26" ht="15.75" customHeight="1">
      <c r="A260" s="3"/>
      <c r="G260" s="3"/>
      <c r="I260" s="3"/>
      <c r="J260" s="154"/>
      <c r="K260" s="154"/>
      <c r="Y260" s="154"/>
      <c r="Z260" s="3"/>
    </row>
    <row r="261" spans="1:26" ht="15.75" customHeight="1">
      <c r="A261" s="3"/>
      <c r="G261" s="3"/>
      <c r="I261" s="3"/>
      <c r="J261" s="154"/>
      <c r="K261" s="154"/>
      <c r="Y261" s="154"/>
      <c r="Z261" s="3"/>
    </row>
    <row r="262" spans="1:26" ht="15.75" customHeight="1">
      <c r="A262" s="3"/>
      <c r="G262" s="3"/>
      <c r="I262" s="3"/>
      <c r="J262" s="154"/>
      <c r="K262" s="154"/>
      <c r="Y262" s="154"/>
      <c r="Z262" s="3"/>
    </row>
    <row r="263" spans="1:26" ht="15.75" customHeight="1">
      <c r="A263" s="3"/>
      <c r="G263" s="3"/>
      <c r="I263" s="3"/>
      <c r="J263" s="154"/>
      <c r="K263" s="154"/>
      <c r="Y263" s="154"/>
      <c r="Z263" s="3"/>
    </row>
    <row r="264" spans="1:26" ht="15.75" customHeight="1">
      <c r="A264" s="3"/>
      <c r="G264" s="3"/>
      <c r="I264" s="3"/>
      <c r="J264" s="154"/>
      <c r="K264" s="154"/>
      <c r="Y264" s="154"/>
      <c r="Z264" s="3"/>
    </row>
    <row r="265" spans="1:26" ht="15.75" customHeight="1">
      <c r="A265" s="3"/>
      <c r="G265" s="3"/>
      <c r="I265" s="3"/>
      <c r="J265" s="154"/>
      <c r="K265" s="154"/>
      <c r="Y265" s="154"/>
      <c r="Z265" s="3"/>
    </row>
    <row r="266" spans="1:26" ht="15.75" customHeight="1">
      <c r="A266" s="3"/>
      <c r="G266" s="3"/>
      <c r="I266" s="3"/>
      <c r="J266" s="154"/>
      <c r="K266" s="154"/>
      <c r="Y266" s="154"/>
      <c r="Z266" s="3"/>
    </row>
    <row r="267" spans="1:26" ht="15.75" customHeight="1">
      <c r="A267" s="3"/>
      <c r="G267" s="3"/>
      <c r="I267" s="3"/>
      <c r="J267" s="154"/>
      <c r="K267" s="154"/>
      <c r="Y267" s="154"/>
      <c r="Z267" s="3"/>
    </row>
    <row r="268" spans="1:26" ht="15.75" customHeight="1">
      <c r="A268" s="3"/>
      <c r="G268" s="3"/>
      <c r="I268" s="3"/>
      <c r="J268" s="154"/>
      <c r="K268" s="154"/>
      <c r="Y268" s="154"/>
      <c r="Z268" s="3"/>
    </row>
    <row r="269" spans="1:26" ht="15.75" customHeight="1">
      <c r="A269" s="3"/>
      <c r="G269" s="3"/>
      <c r="I269" s="3"/>
      <c r="J269" s="154"/>
      <c r="K269" s="154"/>
      <c r="Y269" s="154"/>
      <c r="Z269" s="3"/>
    </row>
    <row r="270" spans="1:26" ht="15.75" customHeight="1">
      <c r="A270" s="3"/>
      <c r="G270" s="3"/>
      <c r="I270" s="3"/>
      <c r="J270" s="154"/>
      <c r="K270" s="154"/>
      <c r="Y270" s="154"/>
      <c r="Z270" s="3"/>
    </row>
    <row r="271" spans="1:26" ht="15.75" customHeight="1">
      <c r="A271" s="3"/>
      <c r="G271" s="3"/>
      <c r="I271" s="3"/>
      <c r="J271" s="154"/>
      <c r="K271" s="154"/>
      <c r="Y271" s="154"/>
      <c r="Z271" s="3"/>
    </row>
    <row r="272" spans="1:26" ht="15.75" customHeight="1">
      <c r="A272" s="3"/>
      <c r="G272" s="3"/>
      <c r="I272" s="3"/>
      <c r="J272" s="154"/>
      <c r="K272" s="154"/>
      <c r="Y272" s="154"/>
      <c r="Z272" s="3"/>
    </row>
    <row r="273" spans="1:26" ht="15.75" customHeight="1">
      <c r="A273" s="3"/>
      <c r="G273" s="3"/>
      <c r="I273" s="3"/>
      <c r="J273" s="154"/>
      <c r="K273" s="154"/>
      <c r="Y273" s="154"/>
      <c r="Z273" s="3"/>
    </row>
    <row r="274" spans="1:26" ht="15.75" customHeight="1">
      <c r="A274" s="3"/>
      <c r="G274" s="3"/>
      <c r="I274" s="3"/>
      <c r="J274" s="154"/>
      <c r="K274" s="154"/>
      <c r="Y274" s="154"/>
      <c r="Z274" s="3"/>
    </row>
    <row r="275" spans="1:26" ht="15.75" customHeight="1">
      <c r="A275" s="3"/>
      <c r="G275" s="3"/>
      <c r="I275" s="3"/>
      <c r="J275" s="154"/>
      <c r="K275" s="154"/>
      <c r="Y275" s="154"/>
      <c r="Z275" s="3"/>
    </row>
    <row r="276" spans="1:26" ht="15.75" customHeight="1">
      <c r="A276" s="3"/>
      <c r="G276" s="3"/>
      <c r="I276" s="3"/>
      <c r="J276" s="154"/>
      <c r="K276" s="154"/>
      <c r="Y276" s="154"/>
      <c r="Z276" s="3"/>
    </row>
    <row r="277" spans="1:26" ht="15.75" customHeight="1">
      <c r="A277" s="3"/>
      <c r="G277" s="3"/>
      <c r="I277" s="3"/>
      <c r="J277" s="154"/>
      <c r="K277" s="154"/>
      <c r="Y277" s="154"/>
      <c r="Z277" s="3"/>
    </row>
    <row r="278" spans="1:26" ht="15.75" customHeight="1">
      <c r="A278" s="3"/>
      <c r="G278" s="3"/>
      <c r="I278" s="3"/>
      <c r="J278" s="154"/>
      <c r="K278" s="154"/>
      <c r="Y278" s="154"/>
      <c r="Z278" s="3"/>
    </row>
    <row r="279" spans="1:26" ht="15.75" customHeight="1">
      <c r="A279" s="3"/>
      <c r="G279" s="3"/>
      <c r="I279" s="3"/>
      <c r="J279" s="154"/>
      <c r="K279" s="154"/>
      <c r="Y279" s="154"/>
      <c r="Z279" s="3"/>
    </row>
    <row r="280" spans="1:26" ht="15.75" customHeight="1">
      <c r="A280" s="3"/>
      <c r="G280" s="3"/>
      <c r="I280" s="3"/>
      <c r="J280" s="154"/>
      <c r="K280" s="154"/>
      <c r="Y280" s="154"/>
      <c r="Z280" s="3"/>
    </row>
    <row r="281" spans="1:26" ht="15.75" customHeight="1">
      <c r="A281" s="3"/>
      <c r="G281" s="3"/>
      <c r="I281" s="3"/>
      <c r="J281" s="154"/>
      <c r="K281" s="154"/>
      <c r="Y281" s="154"/>
      <c r="Z281" s="3"/>
    </row>
    <row r="282" spans="1:26" ht="15.75" customHeight="1">
      <c r="A282" s="3"/>
      <c r="G282" s="3"/>
      <c r="I282" s="3"/>
      <c r="J282" s="154"/>
      <c r="K282" s="154"/>
      <c r="Y282" s="154"/>
      <c r="Z282" s="3"/>
    </row>
    <row r="283" spans="1:26" ht="15.75" customHeight="1">
      <c r="A283" s="3"/>
      <c r="G283" s="3"/>
      <c r="I283" s="3"/>
      <c r="J283" s="154"/>
      <c r="K283" s="154"/>
      <c r="Y283" s="154"/>
      <c r="Z283" s="3"/>
    </row>
    <row r="284" spans="1:26" ht="15.75" customHeight="1">
      <c r="A284" s="3"/>
      <c r="G284" s="3"/>
      <c r="I284" s="3"/>
      <c r="J284" s="154"/>
      <c r="K284" s="154"/>
      <c r="Y284" s="154"/>
      <c r="Z284" s="3"/>
    </row>
    <row r="285" spans="1:26" ht="15.75" customHeight="1">
      <c r="A285" s="3"/>
      <c r="G285" s="3"/>
      <c r="I285" s="3"/>
      <c r="J285" s="154"/>
      <c r="K285" s="154"/>
      <c r="Y285" s="154"/>
      <c r="Z285" s="3"/>
    </row>
    <row r="286" spans="1:26" ht="15.75" customHeight="1">
      <c r="A286" s="3"/>
      <c r="G286" s="3"/>
      <c r="I286" s="3"/>
      <c r="J286" s="154"/>
      <c r="K286" s="154"/>
      <c r="Y286" s="154"/>
      <c r="Z286" s="3"/>
    </row>
    <row r="287" spans="1:26" ht="15.75" customHeight="1">
      <c r="A287" s="3"/>
      <c r="G287" s="3"/>
      <c r="I287" s="3"/>
      <c r="J287" s="154"/>
      <c r="K287" s="154"/>
      <c r="Y287" s="154"/>
      <c r="Z287" s="3"/>
    </row>
    <row r="288" spans="1:26" ht="15.75" customHeight="1">
      <c r="A288" s="3"/>
      <c r="G288" s="3"/>
      <c r="I288" s="3"/>
      <c r="J288" s="154"/>
      <c r="K288" s="154"/>
      <c r="Y288" s="154"/>
      <c r="Z288" s="3"/>
    </row>
    <row r="289" spans="1:26" ht="15.75" customHeight="1">
      <c r="A289" s="3"/>
      <c r="G289" s="3"/>
      <c r="I289" s="3"/>
      <c r="J289" s="154"/>
      <c r="K289" s="154"/>
      <c r="Y289" s="154"/>
      <c r="Z289" s="3"/>
    </row>
    <row r="290" spans="1:26" ht="15.75" customHeight="1">
      <c r="A290" s="3"/>
      <c r="G290" s="3"/>
      <c r="I290" s="3"/>
      <c r="J290" s="154"/>
      <c r="K290" s="154"/>
      <c r="Y290" s="154"/>
      <c r="Z290" s="3"/>
    </row>
    <row r="291" spans="1:26" ht="15.75" customHeight="1">
      <c r="A291" s="3"/>
      <c r="G291" s="3"/>
      <c r="I291" s="3"/>
      <c r="J291" s="154"/>
      <c r="K291" s="154"/>
      <c r="Y291" s="154"/>
      <c r="Z291" s="3"/>
    </row>
    <row r="292" spans="1:26" ht="15.75" customHeight="1">
      <c r="A292" s="3"/>
      <c r="G292" s="3"/>
      <c r="I292" s="3"/>
      <c r="J292" s="154"/>
      <c r="K292" s="154"/>
      <c r="Y292" s="154"/>
      <c r="Z292" s="3"/>
    </row>
    <row r="293" spans="1:26" ht="15.75" customHeight="1">
      <c r="A293" s="3"/>
      <c r="G293" s="3"/>
      <c r="I293" s="3"/>
      <c r="J293" s="154"/>
      <c r="K293" s="154"/>
      <c r="Y293" s="154"/>
      <c r="Z293" s="3"/>
    </row>
    <row r="294" spans="1:26" ht="15.75" customHeight="1">
      <c r="A294" s="3"/>
      <c r="G294" s="3"/>
      <c r="I294" s="3"/>
      <c r="J294" s="154"/>
      <c r="K294" s="154"/>
      <c r="Y294" s="154"/>
      <c r="Z294" s="3"/>
    </row>
    <row r="295" spans="1:26" ht="15.75" customHeight="1">
      <c r="A295" s="3"/>
      <c r="G295" s="3"/>
      <c r="I295" s="3"/>
      <c r="J295" s="154"/>
      <c r="K295" s="154"/>
      <c r="Y295" s="154"/>
      <c r="Z295" s="3"/>
    </row>
    <row r="296" spans="1:26" ht="15.75" customHeight="1">
      <c r="A296" s="3"/>
      <c r="G296" s="3"/>
      <c r="I296" s="3"/>
      <c r="J296" s="154"/>
      <c r="K296" s="154"/>
      <c r="Y296" s="154"/>
      <c r="Z296" s="3"/>
    </row>
    <row r="297" spans="1:26" ht="15.75" customHeight="1">
      <c r="A297" s="3"/>
      <c r="G297" s="3"/>
      <c r="I297" s="3"/>
      <c r="J297" s="154"/>
      <c r="K297" s="154"/>
      <c r="Y297" s="154"/>
      <c r="Z297" s="3"/>
    </row>
    <row r="298" spans="1:26" ht="15.75" customHeight="1">
      <c r="A298" s="3"/>
      <c r="G298" s="3"/>
      <c r="I298" s="3"/>
      <c r="J298" s="154"/>
      <c r="K298" s="154"/>
      <c r="Y298" s="154"/>
      <c r="Z298" s="3"/>
    </row>
    <row r="299" spans="1:26" ht="15.75" customHeight="1">
      <c r="A299" s="3"/>
      <c r="G299" s="3"/>
      <c r="I299" s="3"/>
      <c r="J299" s="154"/>
      <c r="K299" s="154"/>
      <c r="Y299" s="154"/>
      <c r="Z299" s="3"/>
    </row>
    <row r="300" spans="1:26" ht="15.75" customHeight="1">
      <c r="A300" s="3"/>
      <c r="G300" s="3"/>
      <c r="I300" s="3"/>
      <c r="J300" s="154"/>
      <c r="K300" s="154"/>
      <c r="Y300" s="154"/>
      <c r="Z300" s="3"/>
    </row>
    <row r="301" spans="1:26" ht="15.75" customHeight="1">
      <c r="A301" s="3"/>
      <c r="G301" s="3"/>
      <c r="I301" s="3"/>
      <c r="J301" s="154"/>
      <c r="K301" s="154"/>
      <c r="Y301" s="154"/>
      <c r="Z301" s="3"/>
    </row>
    <row r="302" spans="1:26" ht="15.75" customHeight="1">
      <c r="A302" s="3"/>
      <c r="G302" s="3"/>
      <c r="I302" s="3"/>
      <c r="J302" s="154"/>
      <c r="K302" s="154"/>
      <c r="Y302" s="154"/>
      <c r="Z302" s="3"/>
    </row>
    <row r="303" spans="1:26" ht="15.75" customHeight="1">
      <c r="A303" s="3"/>
      <c r="G303" s="3"/>
      <c r="I303" s="3"/>
      <c r="J303" s="154"/>
      <c r="K303" s="154"/>
      <c r="Y303" s="154"/>
      <c r="Z303" s="3"/>
    </row>
    <row r="304" spans="1:26" ht="15.75" customHeight="1">
      <c r="A304" s="3"/>
      <c r="G304" s="3"/>
      <c r="I304" s="3"/>
      <c r="J304" s="154"/>
      <c r="K304" s="154"/>
      <c r="Y304" s="154"/>
      <c r="Z304" s="3"/>
    </row>
    <row r="305" spans="1:26" ht="15.75" customHeight="1">
      <c r="A305" s="3"/>
      <c r="G305" s="3"/>
      <c r="I305" s="3"/>
      <c r="J305" s="154"/>
      <c r="K305" s="154"/>
      <c r="Y305" s="154"/>
      <c r="Z305" s="3"/>
    </row>
    <row r="306" spans="1:26" ht="15.75" customHeight="1">
      <c r="A306" s="3"/>
      <c r="G306" s="3"/>
      <c r="I306" s="3"/>
      <c r="J306" s="154"/>
      <c r="K306" s="154"/>
      <c r="Y306" s="154"/>
      <c r="Z306" s="3"/>
    </row>
    <row r="307" spans="1:26" ht="15.75" customHeight="1">
      <c r="A307" s="3"/>
      <c r="G307" s="3"/>
      <c r="I307" s="3"/>
      <c r="J307" s="154"/>
      <c r="K307" s="154"/>
      <c r="Y307" s="154"/>
      <c r="Z307" s="3"/>
    </row>
    <row r="308" spans="1:26" ht="15.75" customHeight="1">
      <c r="A308" s="3"/>
      <c r="G308" s="3"/>
      <c r="I308" s="3"/>
      <c r="J308" s="154"/>
      <c r="K308" s="154"/>
      <c r="Y308" s="154"/>
      <c r="Z308" s="3"/>
    </row>
    <row r="309" spans="1:26" ht="15.75" customHeight="1">
      <c r="A309" s="3"/>
      <c r="G309" s="3"/>
      <c r="I309" s="3"/>
      <c r="J309" s="154"/>
      <c r="K309" s="154"/>
      <c r="Y309" s="154"/>
      <c r="Z309" s="3"/>
    </row>
    <row r="310" spans="1:26" ht="15.75" customHeight="1">
      <c r="A310" s="3"/>
      <c r="G310" s="3"/>
      <c r="I310" s="3"/>
      <c r="J310" s="154"/>
      <c r="K310" s="154"/>
      <c r="Y310" s="154"/>
      <c r="Z310" s="3"/>
    </row>
    <row r="311" spans="1:26" ht="15.75" customHeight="1">
      <c r="A311" s="3"/>
      <c r="G311" s="3"/>
      <c r="I311" s="3"/>
      <c r="J311" s="154"/>
      <c r="K311" s="154"/>
      <c r="Y311" s="154"/>
      <c r="Z311" s="3"/>
    </row>
    <row r="312" spans="1:26" ht="15.75" customHeight="1">
      <c r="A312" s="3"/>
      <c r="G312" s="3"/>
      <c r="I312" s="3"/>
      <c r="J312" s="154"/>
      <c r="K312" s="154"/>
      <c r="Y312" s="154"/>
      <c r="Z312" s="3"/>
    </row>
    <row r="313" spans="1:26" ht="15.75" customHeight="1">
      <c r="A313" s="3"/>
      <c r="G313" s="3"/>
      <c r="I313" s="3"/>
      <c r="J313" s="154"/>
      <c r="K313" s="154"/>
      <c r="Y313" s="154"/>
      <c r="Z313" s="3"/>
    </row>
    <row r="314" spans="1:26" ht="15.75" customHeight="1">
      <c r="A314" s="3"/>
      <c r="G314" s="3"/>
      <c r="I314" s="3"/>
      <c r="J314" s="154"/>
      <c r="K314" s="154"/>
      <c r="Y314" s="154"/>
      <c r="Z314" s="3"/>
    </row>
    <row r="315" spans="1:26" ht="15.75" customHeight="1">
      <c r="A315" s="3"/>
      <c r="G315" s="3"/>
      <c r="I315" s="3"/>
      <c r="J315" s="154"/>
      <c r="K315" s="154"/>
      <c r="Y315" s="154"/>
      <c r="Z315" s="3"/>
    </row>
    <row r="316" spans="1:26" ht="15.75" customHeight="1">
      <c r="A316" s="3"/>
      <c r="G316" s="3"/>
      <c r="I316" s="3"/>
      <c r="J316" s="154"/>
      <c r="K316" s="154"/>
      <c r="Y316" s="154"/>
      <c r="Z316" s="3"/>
    </row>
    <row r="317" spans="1:26" ht="15.75" customHeight="1">
      <c r="A317" s="3"/>
      <c r="G317" s="3"/>
      <c r="I317" s="3"/>
      <c r="J317" s="154"/>
      <c r="K317" s="154"/>
      <c r="Y317" s="154"/>
      <c r="Z317" s="3"/>
    </row>
    <row r="318" spans="1:26" ht="15.75" customHeight="1">
      <c r="A318" s="3"/>
      <c r="G318" s="3"/>
      <c r="I318" s="3"/>
      <c r="J318" s="154"/>
      <c r="K318" s="154"/>
      <c r="Y318" s="154"/>
      <c r="Z318" s="3"/>
    </row>
    <row r="319" spans="1:26" ht="15.75" customHeight="1">
      <c r="A319" s="3"/>
      <c r="G319" s="3"/>
      <c r="I319" s="3"/>
      <c r="J319" s="154"/>
      <c r="K319" s="154"/>
      <c r="Y319" s="154"/>
      <c r="Z319" s="3"/>
    </row>
    <row r="320" spans="1:26" ht="15.75" customHeight="1">
      <c r="A320" s="3"/>
      <c r="G320" s="3"/>
      <c r="I320" s="3"/>
      <c r="J320" s="154"/>
      <c r="K320" s="154"/>
      <c r="Y320" s="154"/>
      <c r="Z320" s="3"/>
    </row>
    <row r="321" spans="1:26" ht="15.75" customHeight="1">
      <c r="A321" s="3"/>
      <c r="G321" s="3"/>
      <c r="I321" s="3"/>
      <c r="J321" s="154"/>
      <c r="K321" s="154"/>
      <c r="Y321" s="154"/>
      <c r="Z321" s="3"/>
    </row>
    <row r="322" spans="1:26" ht="15.75" customHeight="1">
      <c r="A322" s="3"/>
      <c r="G322" s="3"/>
      <c r="I322" s="3"/>
      <c r="J322" s="154"/>
      <c r="K322" s="154"/>
      <c r="Y322" s="154"/>
      <c r="Z322" s="3"/>
    </row>
    <row r="323" spans="1:26" ht="15.75" customHeight="1">
      <c r="A323" s="3"/>
      <c r="G323" s="3"/>
      <c r="I323" s="3"/>
      <c r="J323" s="154"/>
      <c r="K323" s="154"/>
      <c r="Y323" s="154"/>
      <c r="Z323" s="3"/>
    </row>
    <row r="324" spans="1:26" ht="15.75" customHeight="1">
      <c r="A324" s="3"/>
      <c r="G324" s="3"/>
      <c r="I324" s="3"/>
      <c r="J324" s="154"/>
      <c r="K324" s="154"/>
      <c r="Y324" s="154"/>
      <c r="Z324" s="3"/>
    </row>
    <row r="325" spans="1:26" ht="15.75" customHeight="1">
      <c r="A325" s="3"/>
      <c r="G325" s="3"/>
      <c r="I325" s="3"/>
      <c r="J325" s="154"/>
      <c r="K325" s="154"/>
      <c r="Y325" s="154"/>
      <c r="Z325" s="3"/>
    </row>
    <row r="326" spans="1:26" ht="15.75" customHeight="1">
      <c r="A326" s="3"/>
      <c r="G326" s="3"/>
      <c r="I326" s="3"/>
      <c r="J326" s="154"/>
      <c r="K326" s="154"/>
      <c r="Y326" s="154"/>
      <c r="Z326" s="3"/>
    </row>
    <row r="327" spans="1:26" ht="15.75" customHeight="1">
      <c r="A327" s="3"/>
      <c r="G327" s="3"/>
      <c r="I327" s="3"/>
      <c r="J327" s="154"/>
      <c r="K327" s="154"/>
      <c r="Y327" s="154"/>
      <c r="Z327" s="3"/>
    </row>
    <row r="328" spans="1:26" ht="15.75" customHeight="1">
      <c r="A328" s="3"/>
      <c r="G328" s="3"/>
      <c r="I328" s="3"/>
      <c r="J328" s="154"/>
      <c r="K328" s="154"/>
      <c r="Y328" s="154"/>
      <c r="Z328" s="3"/>
    </row>
    <row r="329" spans="1:26" ht="15.75" customHeight="1">
      <c r="A329" s="3"/>
      <c r="G329" s="3"/>
      <c r="I329" s="3"/>
      <c r="J329" s="154"/>
      <c r="K329" s="154"/>
      <c r="Y329" s="154"/>
      <c r="Z329" s="3"/>
    </row>
    <row r="330" spans="1:26" ht="15.75" customHeight="1">
      <c r="A330" s="3"/>
      <c r="G330" s="3"/>
      <c r="I330" s="3"/>
      <c r="J330" s="154"/>
      <c r="K330" s="154"/>
      <c r="Y330" s="154"/>
      <c r="Z330" s="3"/>
    </row>
    <row r="331" spans="1:26" ht="15.75" customHeight="1">
      <c r="A331" s="3"/>
      <c r="G331" s="3"/>
      <c r="I331" s="3"/>
      <c r="J331" s="154"/>
      <c r="K331" s="154"/>
      <c r="Y331" s="154"/>
      <c r="Z331" s="3"/>
    </row>
    <row r="332" spans="1:26" ht="15.75" customHeight="1">
      <c r="A332" s="3"/>
      <c r="G332" s="3"/>
      <c r="I332" s="3"/>
      <c r="J332" s="154"/>
      <c r="K332" s="154"/>
      <c r="Y332" s="154"/>
      <c r="Z332" s="3"/>
    </row>
    <row r="333" spans="1:26" ht="15.75" customHeight="1">
      <c r="A333" s="3"/>
      <c r="G333" s="3"/>
      <c r="I333" s="3"/>
      <c r="J333" s="154"/>
      <c r="K333" s="154"/>
      <c r="Y333" s="154"/>
      <c r="Z333" s="3"/>
    </row>
    <row r="334" spans="1:26" ht="15.75" customHeight="1">
      <c r="A334" s="3"/>
      <c r="G334" s="3"/>
      <c r="I334" s="3"/>
      <c r="J334" s="154"/>
      <c r="K334" s="154"/>
      <c r="Y334" s="154"/>
      <c r="Z334" s="3"/>
    </row>
    <row r="335" spans="1:26" ht="15.75" customHeight="1">
      <c r="A335" s="3"/>
      <c r="G335" s="3"/>
      <c r="I335" s="3"/>
      <c r="J335" s="154"/>
      <c r="K335" s="154"/>
      <c r="Y335" s="154"/>
      <c r="Z335" s="3"/>
    </row>
    <row r="336" spans="1:26" ht="15.75" customHeight="1">
      <c r="A336" s="3"/>
      <c r="G336" s="3"/>
      <c r="I336" s="3"/>
      <c r="J336" s="154"/>
      <c r="K336" s="154"/>
      <c r="Y336" s="154"/>
      <c r="Z336" s="3"/>
    </row>
    <row r="337" spans="1:26" ht="15.75" customHeight="1">
      <c r="A337" s="3"/>
      <c r="G337" s="3"/>
      <c r="I337" s="3"/>
      <c r="J337" s="154"/>
      <c r="K337" s="154"/>
      <c r="Y337" s="154"/>
      <c r="Z337" s="3"/>
    </row>
    <row r="338" spans="1:26" ht="15.75" customHeight="1">
      <c r="A338" s="3"/>
      <c r="G338" s="3"/>
      <c r="I338" s="3"/>
      <c r="J338" s="154"/>
      <c r="K338" s="154"/>
      <c r="Y338" s="154"/>
      <c r="Z338" s="3"/>
    </row>
    <row r="339" spans="1:26" ht="15.75" customHeight="1">
      <c r="A339" s="3"/>
      <c r="G339" s="3"/>
      <c r="I339" s="3"/>
      <c r="J339" s="154"/>
      <c r="K339" s="154"/>
      <c r="Y339" s="154"/>
      <c r="Z339" s="3"/>
    </row>
    <row r="340" spans="1:26" ht="15.75" customHeight="1">
      <c r="A340" s="3"/>
      <c r="G340" s="3"/>
      <c r="I340" s="3"/>
      <c r="J340" s="154"/>
      <c r="K340" s="154"/>
      <c r="Y340" s="154"/>
      <c r="Z340" s="3"/>
    </row>
    <row r="341" spans="1:26" ht="15.75" customHeight="1">
      <c r="A341" s="3"/>
      <c r="G341" s="3"/>
      <c r="I341" s="3"/>
      <c r="J341" s="154"/>
      <c r="K341" s="154"/>
      <c r="Y341" s="154"/>
      <c r="Z341" s="3"/>
    </row>
    <row r="342" spans="1:26" ht="15.75" customHeight="1"/>
    <row r="343" spans="1:26" ht="15.75" customHeight="1"/>
    <row r="344" spans="1:26" ht="15.75" customHeight="1"/>
    <row r="345" spans="1:26" ht="15.75" customHeight="1"/>
    <row r="346" spans="1:26" ht="15.75" customHeight="1"/>
    <row r="347" spans="1:26" ht="15.75" customHeight="1"/>
    <row r="348" spans="1:26" ht="15.75" customHeight="1"/>
    <row r="349" spans="1:26" ht="15.75" customHeight="1"/>
    <row r="350" spans="1:26" ht="15.75" customHeight="1"/>
    <row r="351" spans="1:26" ht="15.75" customHeight="1"/>
    <row r="352" spans="1:26"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50:D150"/>
    <mergeCell ref="B153:D153"/>
    <mergeCell ref="B5:D5"/>
    <mergeCell ref="B17:D17"/>
    <mergeCell ref="L20:L50"/>
    <mergeCell ref="B46:D46"/>
    <mergeCell ref="B47:D47"/>
    <mergeCell ref="B52:D52"/>
    <mergeCell ref="B57:D57"/>
    <mergeCell ref="E5:F5"/>
    <mergeCell ref="G133:G134"/>
    <mergeCell ref="B141:D141"/>
    <mergeCell ref="B142:D142"/>
    <mergeCell ref="B145:D145"/>
  </mergeCells>
  <conditionalFormatting sqref="I2:I34 I37 I40:I49 I52:I54 I56:I60 I132:I1000 J19:K19 Y19 Z2:Z34 Z37 Z40:Z50 Z52:Z60 Z132:Z1000">
    <cfRule type="cellIs" dxfId="3" priority="1" operator="lessThan">
      <formula>0</formula>
    </cfRule>
  </conditionalFormatting>
  <conditionalFormatting sqref="I2:I34 I37 I40:I49 I52:I54 I56:I60 I132:I1000 J19:K19 Y19 Z2:Z34 Z37 Z40:Z50 Z52:Z60 Z132:Z1000">
    <cfRule type="cellIs" dxfId="2" priority="2" operator="lessThan">
      <formula>0</formula>
    </cfRule>
  </conditionalFormatting>
  <conditionalFormatting sqref="I35:I36 Z35:Z36">
    <cfRule type="cellIs" dxfId="1" priority="3" operator="lessThan">
      <formula>0</formula>
    </cfRule>
  </conditionalFormatting>
  <conditionalFormatting sqref="I35:I36 Z35:Z36">
    <cfRule type="cellIs" dxfId="0" priority="4" operator="lessThan">
      <formula>0</formula>
    </cfRule>
  </conditionalFormatting>
  <printOptions horizontalCentered="1" gridLines="1"/>
  <pageMargins left="0.7" right="0.7" top="0.75" bottom="0.75" header="0" footer="0"/>
  <pageSetup paperSize="9" fitToHeight="0" pageOrder="overThenDown" orientation="portrait" cellComments="atEnd"/>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11" customWidth="1"/>
    <col min="2" max="2" width="16.140625" customWidth="1"/>
    <col min="3" max="3" width="37.140625" customWidth="1"/>
    <col min="4" max="4" width="13.5703125" customWidth="1"/>
    <col min="5" max="5" width="12.28515625" customWidth="1"/>
    <col min="6" max="6" width="9.85546875" customWidth="1"/>
    <col min="7" max="7" width="19.28515625" customWidth="1"/>
    <col min="8" max="9" width="9.140625" customWidth="1"/>
    <col min="10" max="10" width="12.5703125" customWidth="1"/>
    <col min="11" max="11" width="9.140625" customWidth="1"/>
    <col min="12" max="12" width="16.140625" customWidth="1"/>
    <col min="13" max="13" width="9.140625" customWidth="1"/>
    <col min="14" max="14" width="16.5703125" customWidth="1"/>
    <col min="15" max="26" width="8" customWidth="1"/>
  </cols>
  <sheetData>
    <row r="1" spans="1:26" ht="12.75" customHeight="1">
      <c r="A1" s="219"/>
      <c r="B1" s="219"/>
      <c r="C1" s="219"/>
      <c r="D1" s="219"/>
      <c r="E1" s="219"/>
      <c r="F1" s="219"/>
      <c r="G1" s="219"/>
      <c r="H1" s="219"/>
      <c r="I1" s="219"/>
      <c r="J1" s="219"/>
      <c r="K1" s="219"/>
      <c r="L1" s="219"/>
      <c r="M1" s="219"/>
      <c r="N1" s="219"/>
      <c r="O1" s="219"/>
      <c r="P1" s="219"/>
      <c r="Q1" s="219"/>
      <c r="R1" s="219"/>
      <c r="S1" s="219"/>
      <c r="T1" s="219"/>
      <c r="U1" s="219"/>
      <c r="V1" s="219"/>
      <c r="W1" s="219"/>
      <c r="X1" s="219"/>
      <c r="Y1" s="219"/>
      <c r="Z1" s="219"/>
    </row>
    <row r="2" spans="1:26" ht="12.75" customHeight="1">
      <c r="A2" s="220">
        <v>513</v>
      </c>
      <c r="B2" s="329" t="s">
        <v>848</v>
      </c>
      <c r="C2" s="221" t="s">
        <v>849</v>
      </c>
      <c r="D2" s="222">
        <v>11.926</v>
      </c>
      <c r="E2" s="223"/>
      <c r="F2" s="223">
        <v>44372</v>
      </c>
      <c r="G2" s="224"/>
      <c r="H2" s="224"/>
      <c r="I2" s="219"/>
      <c r="J2" s="219"/>
      <c r="K2" s="219"/>
      <c r="L2" s="219"/>
      <c r="M2" s="219"/>
      <c r="N2" s="219"/>
      <c r="O2" s="219"/>
      <c r="P2" s="219"/>
      <c r="Q2" s="219"/>
      <c r="R2" s="219"/>
      <c r="S2" s="219"/>
      <c r="T2" s="219"/>
      <c r="U2" s="219"/>
      <c r="V2" s="219"/>
      <c r="W2" s="219"/>
      <c r="X2" s="219"/>
      <c r="Y2" s="219"/>
      <c r="Z2" s="219"/>
    </row>
    <row r="3" spans="1:26" ht="12.75" customHeight="1">
      <c r="A3" s="220">
        <v>513</v>
      </c>
      <c r="B3" s="330"/>
      <c r="C3" s="221" t="s">
        <v>850</v>
      </c>
      <c r="D3" s="222">
        <v>8.4740000000000002</v>
      </c>
      <c r="E3" s="223"/>
      <c r="F3" s="223">
        <v>44372</v>
      </c>
      <c r="G3" s="224"/>
      <c r="H3" s="224"/>
      <c r="I3" s="219"/>
      <c r="J3" s="219"/>
      <c r="K3" s="219"/>
      <c r="L3" s="219"/>
      <c r="M3" s="219"/>
      <c r="N3" s="219"/>
      <c r="O3" s="219"/>
      <c r="P3" s="219"/>
      <c r="Q3" s="219"/>
      <c r="R3" s="219"/>
      <c r="S3" s="219"/>
      <c r="T3" s="219"/>
      <c r="U3" s="219"/>
      <c r="V3" s="219"/>
      <c r="W3" s="219"/>
      <c r="X3" s="219"/>
      <c r="Y3" s="219"/>
      <c r="Z3" s="219"/>
    </row>
    <row r="4" spans="1:26" ht="12.75" customHeight="1">
      <c r="A4" s="220">
        <v>569</v>
      </c>
      <c r="B4" s="221">
        <v>56361009</v>
      </c>
      <c r="C4" s="221" t="s">
        <v>851</v>
      </c>
      <c r="D4" s="222">
        <v>67.126999999999995</v>
      </c>
      <c r="E4" s="223">
        <v>44357</v>
      </c>
      <c r="F4" s="225">
        <v>44365</v>
      </c>
      <c r="G4" s="224"/>
      <c r="H4" s="224"/>
      <c r="I4" s="219"/>
      <c r="J4" s="219"/>
      <c r="K4" s="219"/>
      <c r="L4" s="219"/>
      <c r="M4" s="219"/>
      <c r="N4" s="219"/>
      <c r="O4" s="219"/>
      <c r="P4" s="219"/>
      <c r="Q4" s="219"/>
      <c r="R4" s="219"/>
      <c r="S4" s="219"/>
      <c r="T4" s="219"/>
      <c r="U4" s="219"/>
      <c r="V4" s="219"/>
      <c r="W4" s="219"/>
      <c r="X4" s="219"/>
      <c r="Y4" s="219"/>
      <c r="Z4" s="219"/>
    </row>
    <row r="5" spans="1:26" ht="12.75" customHeight="1">
      <c r="A5" s="220">
        <v>511</v>
      </c>
      <c r="B5" s="331" t="s">
        <v>848</v>
      </c>
      <c r="C5" s="221" t="s">
        <v>852</v>
      </c>
      <c r="D5" s="222">
        <v>7.1379999999999999</v>
      </c>
      <c r="E5" s="223"/>
      <c r="F5" s="224"/>
      <c r="G5" s="226"/>
      <c r="H5" s="224"/>
      <c r="I5" s="219"/>
      <c r="J5" s="219"/>
      <c r="K5" s="219"/>
      <c r="L5" s="219"/>
      <c r="M5" s="219"/>
      <c r="N5" s="219"/>
      <c r="O5" s="219"/>
      <c r="P5" s="219"/>
      <c r="Q5" s="219"/>
      <c r="R5" s="219"/>
      <c r="S5" s="219"/>
      <c r="T5" s="219"/>
      <c r="U5" s="219"/>
      <c r="V5" s="219"/>
      <c r="W5" s="219"/>
      <c r="X5" s="219"/>
      <c r="Y5" s="219"/>
      <c r="Z5" s="219"/>
    </row>
    <row r="6" spans="1:26" ht="12.75" customHeight="1">
      <c r="A6" s="220">
        <v>511</v>
      </c>
      <c r="B6" s="332"/>
      <c r="C6" s="221" t="s">
        <v>853</v>
      </c>
      <c r="D6" s="222">
        <v>10.034000000000001</v>
      </c>
      <c r="E6" s="223"/>
      <c r="F6" s="224"/>
      <c r="G6" s="226"/>
      <c r="H6" s="224"/>
      <c r="I6" s="219"/>
      <c r="J6" s="219"/>
      <c r="K6" s="219"/>
      <c r="L6" s="219"/>
      <c r="M6" s="219"/>
      <c r="N6" s="219"/>
      <c r="O6" s="219"/>
      <c r="P6" s="219"/>
      <c r="Q6" s="219"/>
      <c r="R6" s="219"/>
      <c r="S6" s="219"/>
      <c r="T6" s="219"/>
      <c r="U6" s="219"/>
      <c r="V6" s="219"/>
      <c r="W6" s="219"/>
      <c r="X6" s="219"/>
      <c r="Y6" s="219"/>
      <c r="Z6" s="219"/>
    </row>
    <row r="7" spans="1:26" ht="12.75" customHeight="1">
      <c r="A7" s="220">
        <v>511</v>
      </c>
      <c r="B7" s="330"/>
      <c r="C7" s="221" t="s">
        <v>854</v>
      </c>
      <c r="D7" s="222">
        <v>2.7290000000000001</v>
      </c>
      <c r="E7" s="223"/>
      <c r="F7" s="224"/>
      <c r="G7" s="226"/>
      <c r="H7" s="224"/>
      <c r="I7" s="219"/>
      <c r="J7" s="219"/>
      <c r="K7" s="219"/>
      <c r="L7" s="219"/>
      <c r="M7" s="219"/>
      <c r="N7" s="219"/>
      <c r="O7" s="219"/>
      <c r="P7" s="219"/>
      <c r="Q7" s="219"/>
      <c r="R7" s="219"/>
      <c r="S7" s="219"/>
      <c r="T7" s="219"/>
      <c r="U7" s="219"/>
      <c r="V7" s="219"/>
      <c r="W7" s="219"/>
      <c r="X7" s="219"/>
      <c r="Y7" s="219"/>
      <c r="Z7" s="219"/>
    </row>
    <row r="8" spans="1:26" ht="12.75" customHeight="1">
      <c r="A8" s="220">
        <v>569</v>
      </c>
      <c r="B8" s="329">
        <v>55074371</v>
      </c>
      <c r="C8" s="221" t="s">
        <v>851</v>
      </c>
      <c r="D8" s="222">
        <v>29.143000000000001</v>
      </c>
      <c r="E8" s="223">
        <v>44358</v>
      </c>
      <c r="F8" s="225">
        <v>44365</v>
      </c>
      <c r="G8" s="224"/>
      <c r="H8" s="224"/>
      <c r="I8" s="219"/>
      <c r="J8" s="219"/>
      <c r="K8" s="219"/>
      <c r="L8" s="219"/>
      <c r="M8" s="219"/>
      <c r="N8" s="219"/>
      <c r="O8" s="219"/>
      <c r="P8" s="219"/>
      <c r="Q8" s="219"/>
      <c r="R8" s="219"/>
      <c r="S8" s="219"/>
      <c r="T8" s="219"/>
      <c r="U8" s="219"/>
      <c r="V8" s="219"/>
      <c r="W8" s="219"/>
      <c r="X8" s="219"/>
      <c r="Y8" s="219"/>
      <c r="Z8" s="219"/>
    </row>
    <row r="9" spans="1:26" ht="12.75" customHeight="1">
      <c r="A9" s="220">
        <v>569</v>
      </c>
      <c r="B9" s="330"/>
      <c r="C9" s="221" t="s">
        <v>851</v>
      </c>
      <c r="D9" s="222">
        <v>34.457999999999998</v>
      </c>
      <c r="E9" s="223">
        <v>44358</v>
      </c>
      <c r="F9" s="225">
        <v>44365</v>
      </c>
      <c r="G9" s="224"/>
      <c r="H9" s="224"/>
      <c r="I9" s="219"/>
      <c r="J9" s="219"/>
      <c r="K9" s="219"/>
      <c r="L9" s="219"/>
      <c r="M9" s="219"/>
      <c r="N9" s="219"/>
      <c r="O9" s="219"/>
      <c r="P9" s="219"/>
      <c r="Q9" s="219"/>
      <c r="R9" s="219"/>
      <c r="S9" s="219"/>
      <c r="T9" s="219"/>
      <c r="U9" s="219"/>
      <c r="V9" s="219"/>
      <c r="W9" s="219"/>
      <c r="X9" s="219"/>
      <c r="Y9" s="219"/>
      <c r="Z9" s="219"/>
    </row>
    <row r="10" spans="1:26" ht="12.75" customHeight="1">
      <c r="A10" s="220">
        <v>585</v>
      </c>
      <c r="B10" s="329" t="s">
        <v>848</v>
      </c>
      <c r="C10" s="221" t="s">
        <v>855</v>
      </c>
      <c r="D10" s="222">
        <v>11.073</v>
      </c>
      <c r="F10" s="223">
        <v>44372</v>
      </c>
      <c r="G10" s="224"/>
      <c r="H10" s="224"/>
      <c r="I10" s="219"/>
      <c r="J10" s="219"/>
      <c r="K10" s="219"/>
      <c r="L10" s="219"/>
      <c r="M10" s="219"/>
      <c r="N10" s="219"/>
      <c r="O10" s="219"/>
      <c r="P10" s="219"/>
      <c r="Q10" s="219"/>
      <c r="R10" s="219"/>
      <c r="S10" s="219"/>
      <c r="T10" s="219"/>
      <c r="U10" s="219"/>
      <c r="V10" s="219"/>
      <c r="W10" s="219"/>
      <c r="X10" s="219"/>
      <c r="Y10" s="219"/>
      <c r="Z10" s="219"/>
    </row>
    <row r="11" spans="1:26" ht="12.75" customHeight="1">
      <c r="A11" s="220">
        <v>573</v>
      </c>
      <c r="B11" s="330"/>
      <c r="C11" s="221" t="s">
        <v>856</v>
      </c>
      <c r="D11" s="222">
        <v>8.58</v>
      </c>
      <c r="F11" s="223">
        <v>44372</v>
      </c>
      <c r="G11" s="224"/>
      <c r="H11" s="224"/>
      <c r="I11" s="219"/>
      <c r="J11" s="219"/>
      <c r="K11" s="219"/>
      <c r="L11" s="219"/>
      <c r="M11" s="219"/>
      <c r="N11" s="219"/>
      <c r="O11" s="219"/>
      <c r="P11" s="219"/>
      <c r="Q11" s="219"/>
      <c r="R11" s="219"/>
      <c r="S11" s="219"/>
      <c r="T11" s="219"/>
      <c r="U11" s="219"/>
      <c r="V11" s="219"/>
      <c r="W11" s="219"/>
      <c r="X11" s="219"/>
      <c r="Y11" s="219"/>
      <c r="Z11" s="219"/>
    </row>
    <row r="12" spans="1:26" ht="12.75" customHeight="1">
      <c r="A12" s="220">
        <v>573</v>
      </c>
      <c r="B12" s="221" t="s">
        <v>848</v>
      </c>
      <c r="C12" s="221" t="s">
        <v>857</v>
      </c>
      <c r="D12" s="222">
        <v>20.341999999999999</v>
      </c>
      <c r="F12" s="223">
        <v>44372</v>
      </c>
      <c r="G12" s="224"/>
      <c r="H12" s="224"/>
      <c r="I12" s="219"/>
      <c r="J12" s="219"/>
      <c r="K12" s="219"/>
      <c r="L12" s="219"/>
      <c r="M12" s="219"/>
      <c r="N12" s="219"/>
      <c r="O12" s="219"/>
      <c r="P12" s="219"/>
      <c r="Q12" s="219"/>
      <c r="R12" s="219"/>
      <c r="S12" s="219"/>
      <c r="T12" s="219"/>
      <c r="U12" s="219"/>
      <c r="V12" s="219"/>
      <c r="W12" s="219"/>
      <c r="X12" s="219"/>
      <c r="Y12" s="219"/>
      <c r="Z12" s="219"/>
    </row>
    <row r="13" spans="1:26" ht="12.75" customHeight="1">
      <c r="A13" s="220">
        <v>573</v>
      </c>
      <c r="B13" s="221" t="s">
        <v>848</v>
      </c>
      <c r="C13" s="221" t="s">
        <v>857</v>
      </c>
      <c r="D13" s="222">
        <v>20.202000000000002</v>
      </c>
      <c r="F13" s="223">
        <v>44372</v>
      </c>
      <c r="G13" s="224"/>
      <c r="H13" s="224"/>
      <c r="I13" s="219"/>
      <c r="J13" s="219"/>
      <c r="K13" s="219"/>
      <c r="L13" s="219"/>
      <c r="M13" s="219"/>
      <c r="N13" s="219"/>
      <c r="O13" s="219"/>
      <c r="P13" s="219"/>
      <c r="Q13" s="219"/>
      <c r="R13" s="219"/>
      <c r="S13" s="219"/>
      <c r="T13" s="219"/>
      <c r="U13" s="219"/>
      <c r="V13" s="219"/>
      <c r="W13" s="219"/>
      <c r="X13" s="219"/>
      <c r="Y13" s="219"/>
      <c r="Z13" s="219"/>
    </row>
    <row r="14" spans="1:26" ht="12.75" customHeight="1">
      <c r="A14" s="227"/>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row>
    <row r="15" spans="1:26" ht="12.75" customHeight="1">
      <c r="A15" s="228"/>
      <c r="B15" s="229"/>
      <c r="C15" s="229"/>
      <c r="D15" s="229" t="s">
        <v>858</v>
      </c>
      <c r="E15" s="230"/>
      <c r="F15" s="229"/>
      <c r="G15" s="229"/>
      <c r="H15" s="229"/>
      <c r="J15" s="219"/>
      <c r="K15" s="219"/>
      <c r="L15" s="219"/>
      <c r="M15" s="219"/>
      <c r="N15" s="219"/>
      <c r="O15" s="219"/>
      <c r="P15" s="219"/>
      <c r="Q15" s="219"/>
      <c r="R15" s="219"/>
      <c r="S15" s="219"/>
      <c r="T15" s="219"/>
      <c r="U15" s="219"/>
      <c r="V15" s="219"/>
      <c r="W15" s="219"/>
      <c r="X15" s="219"/>
      <c r="Y15" s="219"/>
      <c r="Z15" s="219"/>
    </row>
    <row r="16" spans="1:26" ht="12.75" customHeight="1">
      <c r="A16" s="47">
        <v>590</v>
      </c>
      <c r="B16" s="231" t="s">
        <v>859</v>
      </c>
      <c r="D16" s="232">
        <v>19</v>
      </c>
      <c r="F16" s="233"/>
      <c r="G16" s="232"/>
      <c r="H16" s="232"/>
      <c r="J16" s="219"/>
      <c r="K16" s="219"/>
      <c r="L16" s="219"/>
      <c r="M16" s="219"/>
      <c r="N16" s="219"/>
      <c r="O16" s="219"/>
      <c r="P16" s="219"/>
      <c r="Q16" s="219"/>
      <c r="R16" s="219"/>
      <c r="S16" s="219"/>
      <c r="T16" s="219"/>
      <c r="U16" s="219"/>
      <c r="V16" s="219"/>
      <c r="W16" s="219"/>
      <c r="X16" s="219"/>
      <c r="Y16" s="219"/>
      <c r="Z16" s="219"/>
    </row>
    <row r="17" spans="1:26" ht="12.75" customHeight="1">
      <c r="A17" s="47">
        <v>590</v>
      </c>
      <c r="B17" s="231" t="s">
        <v>860</v>
      </c>
      <c r="D17" s="232">
        <v>72.162000000000006</v>
      </c>
      <c r="F17" s="234"/>
      <c r="G17" s="232"/>
      <c r="H17" s="232"/>
      <c r="J17" s="219"/>
      <c r="K17" s="219"/>
      <c r="L17" s="219"/>
      <c r="M17" s="219"/>
      <c r="N17" s="219"/>
      <c r="O17" s="219"/>
      <c r="P17" s="219"/>
      <c r="Q17" s="219"/>
      <c r="R17" s="219"/>
      <c r="S17" s="219"/>
      <c r="T17" s="219"/>
      <c r="U17" s="219"/>
      <c r="V17" s="219"/>
      <c r="W17" s="219"/>
      <c r="X17" s="219"/>
      <c r="Y17" s="219"/>
      <c r="Z17" s="219"/>
    </row>
    <row r="18" spans="1:26" ht="12.75" customHeight="1">
      <c r="A18" s="47">
        <v>590</v>
      </c>
      <c r="B18" s="231" t="s">
        <v>861</v>
      </c>
      <c r="D18" s="232">
        <v>4.75</v>
      </c>
      <c r="F18" s="234"/>
      <c r="G18" s="232"/>
      <c r="H18" s="232"/>
      <c r="J18" s="219"/>
      <c r="K18" s="219"/>
      <c r="L18" s="219"/>
      <c r="M18" s="219"/>
      <c r="N18" s="219"/>
      <c r="O18" s="219"/>
      <c r="P18" s="219"/>
      <c r="Q18" s="219"/>
      <c r="R18" s="219"/>
      <c r="S18" s="219"/>
      <c r="T18" s="219"/>
      <c r="U18" s="219"/>
      <c r="V18" s="219"/>
      <c r="W18" s="219"/>
      <c r="X18" s="219"/>
      <c r="Y18" s="219"/>
      <c r="Z18" s="219"/>
    </row>
    <row r="19" spans="1:26" ht="12.75" customHeight="1">
      <c r="A19" s="47">
        <v>590</v>
      </c>
      <c r="B19" s="231" t="s">
        <v>862</v>
      </c>
      <c r="D19" s="232">
        <v>9.6300000000000008</v>
      </c>
      <c r="F19" s="234"/>
      <c r="G19" s="232"/>
      <c r="H19" s="232"/>
      <c r="J19" s="219"/>
      <c r="K19" s="219"/>
      <c r="L19" s="219"/>
      <c r="M19" s="219"/>
      <c r="N19" s="219"/>
      <c r="O19" s="219"/>
      <c r="P19" s="219"/>
      <c r="Q19" s="219"/>
      <c r="R19" s="219"/>
      <c r="S19" s="219"/>
      <c r="T19" s="219"/>
      <c r="U19" s="219"/>
      <c r="V19" s="219"/>
      <c r="W19" s="219"/>
      <c r="X19" s="219"/>
      <c r="Y19" s="219"/>
      <c r="Z19" s="219"/>
    </row>
    <row r="20" spans="1:26" ht="12.75" customHeight="1">
      <c r="A20" s="47">
        <v>590</v>
      </c>
      <c r="B20" s="231" t="s">
        <v>863</v>
      </c>
      <c r="D20" s="232">
        <v>12.81</v>
      </c>
      <c r="F20" s="234"/>
      <c r="G20" s="232"/>
      <c r="H20" s="232"/>
      <c r="J20" s="219"/>
      <c r="K20" s="219"/>
      <c r="L20" s="219"/>
      <c r="M20" s="219"/>
      <c r="N20" s="219"/>
      <c r="O20" s="219"/>
      <c r="P20" s="219"/>
      <c r="Q20" s="219"/>
      <c r="R20" s="219"/>
      <c r="S20" s="219"/>
      <c r="T20" s="219"/>
      <c r="U20" s="219"/>
      <c r="V20" s="219"/>
      <c r="W20" s="219"/>
      <c r="X20" s="219"/>
      <c r="Y20" s="219"/>
      <c r="Z20" s="219"/>
    </row>
    <row r="21" spans="1:26" ht="12.75" customHeight="1">
      <c r="A21" s="47">
        <v>590</v>
      </c>
      <c r="B21" s="231" t="s">
        <v>864</v>
      </c>
      <c r="D21" s="232">
        <v>12.03</v>
      </c>
      <c r="F21" s="234"/>
      <c r="G21" s="232"/>
      <c r="H21" s="232"/>
      <c r="J21" s="219"/>
      <c r="K21" s="219"/>
      <c r="L21" s="219"/>
      <c r="M21" s="219"/>
      <c r="N21" s="219"/>
      <c r="O21" s="219"/>
      <c r="P21" s="219"/>
      <c r="Q21" s="219"/>
      <c r="R21" s="219"/>
      <c r="S21" s="219"/>
      <c r="T21" s="219"/>
      <c r="U21" s="219"/>
      <c r="V21" s="219"/>
      <c r="W21" s="219"/>
      <c r="X21" s="219"/>
      <c r="Y21" s="219"/>
      <c r="Z21" s="219"/>
    </row>
    <row r="22" spans="1:26" ht="12.75" customHeight="1">
      <c r="A22" s="47">
        <v>590</v>
      </c>
      <c r="B22" s="231" t="s">
        <v>865</v>
      </c>
      <c r="D22" s="232">
        <v>20</v>
      </c>
      <c r="F22" s="235"/>
      <c r="G22" s="232"/>
      <c r="H22" s="232"/>
      <c r="J22" s="219"/>
      <c r="K22" s="219"/>
      <c r="L22" s="219"/>
      <c r="M22" s="219"/>
      <c r="N22" s="219"/>
      <c r="O22" s="219"/>
      <c r="P22" s="219"/>
      <c r="Q22" s="219"/>
      <c r="R22" s="219"/>
      <c r="S22" s="219"/>
      <c r="T22" s="219"/>
      <c r="U22" s="219"/>
      <c r="V22" s="219"/>
      <c r="W22" s="219"/>
      <c r="X22" s="219"/>
      <c r="Y22" s="219"/>
      <c r="Z22" s="219"/>
    </row>
    <row r="23" spans="1:26" ht="12.75" customHeight="1">
      <c r="A23" s="47">
        <v>590</v>
      </c>
      <c r="B23" s="231" t="s">
        <v>866</v>
      </c>
      <c r="D23" s="232">
        <v>20</v>
      </c>
      <c r="F23" s="232"/>
      <c r="G23" s="232"/>
      <c r="H23" s="232"/>
      <c r="J23" s="219"/>
      <c r="K23" s="219"/>
      <c r="L23" s="219"/>
      <c r="M23" s="219"/>
      <c r="N23" s="219"/>
      <c r="O23" s="219"/>
      <c r="P23" s="219"/>
      <c r="Q23" s="219"/>
      <c r="R23" s="219"/>
      <c r="S23" s="219"/>
      <c r="T23" s="219"/>
      <c r="U23" s="219"/>
      <c r="V23" s="219"/>
      <c r="W23" s="219"/>
      <c r="X23" s="219"/>
      <c r="Y23" s="219"/>
      <c r="Z23" s="219"/>
    </row>
    <row r="24" spans="1:26" ht="12.75" customHeight="1">
      <c r="A24" s="47">
        <v>590</v>
      </c>
      <c r="B24" s="236" t="s">
        <v>867</v>
      </c>
      <c r="D24" s="237">
        <v>20</v>
      </c>
      <c r="F24" s="237"/>
      <c r="G24" s="237"/>
      <c r="H24" s="237"/>
      <c r="J24" s="219"/>
      <c r="K24" s="219"/>
      <c r="L24" s="219"/>
      <c r="M24" s="219"/>
      <c r="N24" s="219"/>
      <c r="O24" s="219"/>
      <c r="P24" s="219"/>
      <c r="Q24" s="219"/>
      <c r="R24" s="219"/>
      <c r="S24" s="219"/>
      <c r="T24" s="219"/>
      <c r="U24" s="219"/>
      <c r="V24" s="219"/>
      <c r="W24" s="219"/>
      <c r="X24" s="219"/>
      <c r="Y24" s="219"/>
      <c r="Z24" s="219"/>
    </row>
    <row r="25" spans="1:26" ht="12.75" customHeight="1">
      <c r="A25" s="47">
        <v>590</v>
      </c>
      <c r="B25" s="238" t="s">
        <v>868</v>
      </c>
      <c r="D25" s="239">
        <v>6.38</v>
      </c>
      <c r="F25" s="240"/>
      <c r="G25" s="239"/>
      <c r="H25" s="239"/>
      <c r="J25" s="219"/>
      <c r="K25" s="219"/>
      <c r="L25" s="219"/>
      <c r="M25" s="219"/>
      <c r="N25" s="219"/>
      <c r="O25" s="219"/>
      <c r="P25" s="219"/>
      <c r="Q25" s="219"/>
      <c r="R25" s="219"/>
      <c r="S25" s="219"/>
      <c r="T25" s="219"/>
      <c r="U25" s="219"/>
      <c r="V25" s="219"/>
      <c r="W25" s="219"/>
      <c r="X25" s="219"/>
      <c r="Y25" s="219"/>
      <c r="Z25" s="219"/>
    </row>
    <row r="26" spans="1:26" ht="12.75" customHeight="1">
      <c r="A26" s="47">
        <v>590</v>
      </c>
      <c r="B26" s="238" t="s">
        <v>869</v>
      </c>
      <c r="D26" s="239">
        <v>2.75</v>
      </c>
      <c r="F26" s="241"/>
      <c r="G26" s="239"/>
      <c r="H26" s="239"/>
      <c r="J26" s="219"/>
      <c r="K26" s="219"/>
      <c r="L26" s="219"/>
      <c r="M26" s="219"/>
      <c r="N26" s="219"/>
      <c r="O26" s="219"/>
      <c r="P26" s="219"/>
      <c r="Q26" s="219"/>
      <c r="R26" s="219"/>
      <c r="S26" s="219"/>
      <c r="T26" s="219"/>
      <c r="U26" s="219"/>
      <c r="V26" s="219"/>
      <c r="W26" s="219"/>
      <c r="X26" s="219"/>
      <c r="Y26" s="219"/>
      <c r="Z26" s="219"/>
    </row>
    <row r="27" spans="1:26" ht="12.75" customHeight="1">
      <c r="A27" s="219"/>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row>
    <row r="28" spans="1:26" ht="12.75" customHeight="1">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row>
    <row r="29" spans="1:26" ht="12.75" customHeight="1">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row>
    <row r="30" spans="1:26" ht="12.75" customHeight="1">
      <c r="A30" s="219"/>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row>
    <row r="31" spans="1:26" ht="12.75" customHeight="1">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12.75" customHeight="1">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row>
    <row r="33" spans="1:26" ht="12.75" customHeight="1">
      <c r="A33" s="21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row>
    <row r="34" spans="1:26" ht="12.75" customHeight="1">
      <c r="A34" s="21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row>
    <row r="35" spans="1:26" ht="12.75" customHeight="1">
      <c r="A35" s="21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row>
    <row r="36" spans="1:26" ht="12.75" customHeight="1">
      <c r="A36" s="219"/>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row>
    <row r="37" spans="1:26" ht="12.75" customHeight="1">
      <c r="A37" s="219"/>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row>
    <row r="38" spans="1:26" ht="12.75" customHeight="1">
      <c r="A38" s="21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row>
    <row r="39" spans="1:26" ht="12.75" customHeight="1">
      <c r="A39" s="21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row>
    <row r="40" spans="1:26" ht="12.75" customHeight="1">
      <c r="A40" s="219"/>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row>
    <row r="41" spans="1:26" ht="12.75" customHeight="1">
      <c r="A41" s="219"/>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row>
    <row r="42" spans="1:26" ht="12.75" customHeight="1">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row>
    <row r="43" spans="1:26" ht="12.75" customHeight="1">
      <c r="A43" s="219"/>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row>
    <row r="44" spans="1:26" ht="12.75" customHeight="1">
      <c r="A44" s="219"/>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row>
    <row r="45" spans="1:26" ht="12.75" customHeight="1">
      <c r="A45" s="219"/>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row>
    <row r="46" spans="1:26" ht="12.75" customHeight="1">
      <c r="A46" s="219"/>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row>
    <row r="47" spans="1:26" ht="12.75" customHeight="1">
      <c r="A47" s="219"/>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row>
    <row r="48" spans="1:26" ht="12.75" customHeight="1">
      <c r="A48" s="219"/>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row>
    <row r="49" spans="1:26" ht="12.75" customHeight="1">
      <c r="A49" s="219"/>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row>
    <row r="50" spans="1:26" ht="12.75" customHeight="1">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row>
    <row r="51" spans="1:26" ht="12.75" customHeight="1">
      <c r="A51" s="219"/>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row>
    <row r="52" spans="1:26" ht="12.75" customHeight="1">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row>
    <row r="53" spans="1:26" ht="12.75" customHeight="1">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row>
    <row r="54" spans="1:26" ht="12.75" customHeight="1">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row>
    <row r="55" spans="1:26" ht="12.75" customHeight="1">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row>
    <row r="56" spans="1:26" ht="12.75" customHeight="1">
      <c r="A56" s="219"/>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row>
    <row r="57" spans="1:26" ht="12.75" customHeight="1">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row>
    <row r="58" spans="1:26" ht="12.75" customHeight="1">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row>
    <row r="59" spans="1:26" ht="12.75" customHeight="1">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row>
    <row r="60" spans="1:26" ht="12.75" customHeight="1">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12.75" customHeight="1">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row>
    <row r="62" spans="1:26" ht="12.75" customHeight="1">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row>
    <row r="63" spans="1:26" ht="12.75" customHeight="1">
      <c r="A63" s="219"/>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row>
    <row r="64" spans="1:26" ht="12.75" customHeight="1">
      <c r="A64" s="219"/>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row>
    <row r="65" spans="1:26" ht="12.7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row>
    <row r="66" spans="1:26" ht="12.7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row>
    <row r="67" spans="1:26" ht="12.75" customHeight="1">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row>
    <row r="68" spans="1:26" ht="12.75" customHeight="1">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row>
    <row r="69" spans="1:26" ht="12.75" customHeight="1">
      <c r="A69" s="219"/>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row>
    <row r="70" spans="1:26" ht="12.75" customHeight="1">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row>
    <row r="71" spans="1:26" ht="12.75" customHeight="1">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row>
    <row r="72" spans="1:26" ht="12.75" customHeight="1">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row>
    <row r="73" spans="1:26" ht="12.75" customHeight="1">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row>
    <row r="74" spans="1:26" ht="12.75" customHeight="1">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row>
    <row r="75" spans="1:26" ht="12.75" customHeight="1">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row>
    <row r="76" spans="1:26" ht="12.75" customHeight="1">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row>
    <row r="77" spans="1:26" ht="12.75" customHeight="1">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row>
    <row r="78" spans="1:26" ht="12.75" customHeight="1">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row>
    <row r="79" spans="1:26" ht="12.75" customHeight="1">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row>
    <row r="80" spans="1:26" ht="12.75" customHeight="1">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row>
    <row r="81" spans="1:26" ht="12.75" customHeight="1">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row>
    <row r="82" spans="1:26" ht="12.75" customHeight="1">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row>
    <row r="83" spans="1:26" ht="12.75" customHeight="1">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row>
    <row r="84" spans="1:26" ht="12.75" customHeight="1">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row>
    <row r="85" spans="1:26" ht="12.75" customHeight="1">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row>
    <row r="86" spans="1:26" ht="12.75" customHeight="1">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row>
    <row r="87" spans="1:26" ht="12.75" customHeight="1">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row>
    <row r="88" spans="1:26" ht="12.75" customHeight="1">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row>
    <row r="89" spans="1:26" ht="12.75" customHeight="1">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row>
    <row r="90" spans="1:26" ht="12.75" customHeight="1">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row>
    <row r="91" spans="1:26" ht="12.75" customHeight="1">
      <c r="A91" s="219"/>
      <c r="B91" s="219"/>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row>
    <row r="92" spans="1:26" ht="12.75" customHeight="1">
      <c r="A92" s="219"/>
      <c r="B92" s="219"/>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row>
    <row r="93" spans="1:26" ht="12.75" customHeight="1">
      <c r="A93" s="219"/>
      <c r="B93" s="219"/>
      <c r="C93" s="219"/>
      <c r="D93" s="219"/>
      <c r="E93" s="219"/>
      <c r="F93" s="219"/>
      <c r="G93" s="219"/>
      <c r="H93" s="219"/>
      <c r="I93" s="219"/>
      <c r="J93" s="219"/>
      <c r="K93" s="219"/>
      <c r="L93" s="219"/>
      <c r="M93" s="219"/>
      <c r="N93" s="219"/>
      <c r="O93" s="219"/>
      <c r="P93" s="219"/>
      <c r="Q93" s="219"/>
      <c r="R93" s="219"/>
      <c r="S93" s="219"/>
      <c r="T93" s="219"/>
      <c r="U93" s="219"/>
      <c r="V93" s="219"/>
      <c r="W93" s="219"/>
      <c r="X93" s="219"/>
      <c r="Y93" s="219"/>
      <c r="Z93" s="219"/>
    </row>
    <row r="94" spans="1:26" ht="12.75" customHeight="1">
      <c r="A94" s="219"/>
      <c r="B94" s="219"/>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row>
    <row r="95" spans="1:26" ht="12.75" customHeight="1">
      <c r="A95" s="219"/>
      <c r="B95" s="219"/>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row>
    <row r="96" spans="1:26" ht="12.75" customHeight="1">
      <c r="A96" s="219"/>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row>
    <row r="97" spans="1:26" ht="12.75" customHeight="1">
      <c r="A97" s="219"/>
      <c r="B97" s="219"/>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row>
    <row r="98" spans="1:26" ht="12.75" customHeight="1">
      <c r="A98" s="219"/>
      <c r="B98" s="219"/>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row>
    <row r="99" spans="1:26" ht="12.75" customHeight="1">
      <c r="A99" s="219"/>
      <c r="B99" s="219"/>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row>
    <row r="100" spans="1:26" ht="12.75" customHeight="1">
      <c r="A100" s="219"/>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row>
    <row r="101" spans="1:26" ht="12.75" customHeight="1">
      <c r="A101" s="219"/>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row>
    <row r="102" spans="1:26" ht="12.75" customHeight="1">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row>
    <row r="103" spans="1:26" ht="12.75" customHeight="1">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row>
    <row r="104" spans="1:26" ht="12.75" customHeight="1">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row>
    <row r="105" spans="1:26" ht="12.75" customHeight="1">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row>
    <row r="106" spans="1:26" ht="12.75" customHeight="1">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row>
    <row r="107" spans="1:26" ht="12.75" customHeight="1">
      <c r="A107" s="219"/>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row>
    <row r="108" spans="1:26" ht="12.75" customHeight="1">
      <c r="A108" s="219"/>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row>
    <row r="109" spans="1:26" ht="12.75" customHeight="1">
      <c r="A109" s="219"/>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row>
    <row r="110" spans="1:26" ht="12.75" customHeight="1">
      <c r="A110" s="219"/>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row>
    <row r="111" spans="1:26" ht="12.75" customHeight="1">
      <c r="A111" s="219"/>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row>
    <row r="112" spans="1:26" ht="12.75" customHeight="1">
      <c r="A112" s="219"/>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row>
    <row r="113" spans="1:26" ht="12.75" customHeight="1">
      <c r="A113" s="219"/>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row>
    <row r="114" spans="1:26" ht="12.75" customHeight="1">
      <c r="A114" s="219"/>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row>
    <row r="115" spans="1:26" ht="12.75" customHeight="1">
      <c r="A115" s="219"/>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row>
    <row r="116" spans="1:26" ht="12.75" customHeight="1">
      <c r="A116" s="219"/>
      <c r="B116" s="219"/>
      <c r="C116" s="219"/>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row>
    <row r="117" spans="1:26" ht="12.75" customHeight="1">
      <c r="A117" s="219"/>
      <c r="B117" s="219"/>
      <c r="C117" s="219"/>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row>
    <row r="118" spans="1:26" ht="12.75" customHeight="1">
      <c r="A118" s="219"/>
      <c r="B118" s="219"/>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row>
    <row r="119" spans="1:26" ht="12.75" customHeight="1">
      <c r="A119" s="219"/>
      <c r="B119" s="219"/>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row>
    <row r="120" spans="1:26" ht="12.75" customHeight="1">
      <c r="A120" s="219"/>
      <c r="B120" s="219"/>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row>
    <row r="121" spans="1:26" ht="12.75" customHeight="1">
      <c r="A121" s="219"/>
      <c r="B121" s="219"/>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row>
    <row r="122" spans="1:26" ht="12.75" customHeight="1">
      <c r="A122" s="219"/>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row>
    <row r="123" spans="1:26" ht="12.75" customHeight="1">
      <c r="A123" s="219"/>
      <c r="B123" s="219"/>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row>
    <row r="124" spans="1:26" ht="12.75" customHeight="1">
      <c r="A124" s="219"/>
      <c r="B124" s="219"/>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row>
    <row r="125" spans="1:26" ht="12.75" customHeight="1">
      <c r="A125" s="219"/>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row>
    <row r="126" spans="1:26" ht="12.75" customHeight="1">
      <c r="A126" s="219"/>
      <c r="B126" s="219"/>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row>
    <row r="127" spans="1:26" ht="12.75" customHeight="1">
      <c r="A127" s="219"/>
      <c r="B127" s="219"/>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row>
    <row r="128" spans="1:26" ht="12.75" customHeight="1">
      <c r="A128" s="219"/>
      <c r="B128" s="219"/>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row>
    <row r="129" spans="1:26" ht="12.75" customHeight="1">
      <c r="A129" s="219"/>
      <c r="B129" s="219"/>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row>
    <row r="130" spans="1:26" ht="12.75" customHeight="1">
      <c r="A130" s="219"/>
      <c r="B130" s="219"/>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row>
    <row r="131" spans="1:26" ht="12.75" customHeight="1">
      <c r="A131" s="219"/>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row>
    <row r="132" spans="1:26" ht="12.75" customHeight="1">
      <c r="A132" s="219"/>
      <c r="B132" s="219"/>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row>
    <row r="133" spans="1:26" ht="12.75" customHeight="1">
      <c r="A133" s="219"/>
      <c r="B133" s="219"/>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row>
    <row r="134" spans="1:26" ht="12.75" customHeight="1">
      <c r="A134" s="219"/>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row>
    <row r="135" spans="1:26" ht="12.75" customHeight="1">
      <c r="A135" s="219"/>
      <c r="B135" s="219"/>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row>
    <row r="136" spans="1:26" ht="12.75" customHeight="1">
      <c r="A136" s="219"/>
      <c r="B136" s="219"/>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row>
    <row r="137" spans="1:26" ht="12.75" customHeight="1">
      <c r="A137" s="219"/>
      <c r="B137" s="219"/>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row>
    <row r="138" spans="1:26" ht="12.75" customHeight="1">
      <c r="A138" s="219"/>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row>
    <row r="139" spans="1:26" ht="12.75" customHeight="1">
      <c r="A139" s="219"/>
      <c r="B139" s="219"/>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row>
    <row r="140" spans="1:26" ht="12.75" customHeight="1">
      <c r="A140" s="219"/>
      <c r="B140" s="219"/>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row>
    <row r="141" spans="1:26" ht="12.75" customHeight="1">
      <c r="A141" s="219"/>
      <c r="B141" s="219"/>
      <c r="C141" s="219"/>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row>
    <row r="142" spans="1:26" ht="12.75" customHeight="1">
      <c r="A142" s="219"/>
      <c r="B142" s="219"/>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row>
    <row r="143" spans="1:26" ht="12.75" customHeight="1">
      <c r="A143" s="219"/>
      <c r="B143" s="219"/>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row>
    <row r="144" spans="1:26" ht="12.75" customHeight="1">
      <c r="A144" s="219"/>
      <c r="B144" s="219"/>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row>
    <row r="145" spans="1:26" ht="12.75" customHeight="1">
      <c r="A145" s="219"/>
      <c r="B145" s="219"/>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row>
    <row r="146" spans="1:26" ht="12.75" customHeight="1">
      <c r="A146" s="219"/>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row>
    <row r="147" spans="1:26" ht="12.75" customHeight="1">
      <c r="A147" s="219"/>
      <c r="B147" s="219"/>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row>
    <row r="148" spans="1:26" ht="12.75" customHeight="1">
      <c r="A148" s="219"/>
      <c r="B148" s="219"/>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row>
    <row r="149" spans="1:26" ht="12.75" customHeight="1">
      <c r="A149" s="219"/>
      <c r="B149" s="219"/>
      <c r="C149" s="219"/>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row>
    <row r="150" spans="1:26" ht="12.75" customHeight="1">
      <c r="A150" s="219"/>
      <c r="B150" s="219"/>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row>
    <row r="151" spans="1:26" ht="12.75" customHeight="1">
      <c r="A151" s="219"/>
      <c r="B151" s="219"/>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row>
    <row r="152" spans="1:26" ht="12.75" customHeight="1">
      <c r="A152" s="219"/>
      <c r="B152" s="219"/>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row>
    <row r="153" spans="1:26" ht="12.75" customHeight="1">
      <c r="A153" s="219"/>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row>
    <row r="154" spans="1:26" ht="12.75" customHeight="1">
      <c r="A154" s="219"/>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row>
    <row r="155" spans="1:26" ht="12.75" customHeight="1">
      <c r="A155" s="219"/>
      <c r="B155" s="219"/>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row>
    <row r="156" spans="1:26" ht="12.75" customHeight="1">
      <c r="A156" s="219"/>
      <c r="B156" s="219"/>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row>
    <row r="157" spans="1:26" ht="12.75" customHeight="1">
      <c r="A157" s="219"/>
      <c r="B157" s="219"/>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row>
    <row r="158" spans="1:26" ht="12.75" customHeight="1">
      <c r="A158" s="219"/>
      <c r="B158" s="219"/>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row>
    <row r="159" spans="1:26" ht="12.75" customHeight="1">
      <c r="A159" s="219"/>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row>
    <row r="160" spans="1:26" ht="12.75" customHeight="1">
      <c r="A160" s="219"/>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row>
    <row r="161" spans="1:26" ht="12.75" customHeight="1">
      <c r="A161" s="219"/>
      <c r="B161" s="219"/>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row>
    <row r="162" spans="1:26" ht="12.75" customHeight="1">
      <c r="A162" s="219"/>
      <c r="B162" s="219"/>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row>
    <row r="163" spans="1:26" ht="12.75" customHeight="1">
      <c r="A163" s="219"/>
      <c r="B163" s="219"/>
      <c r="C163" s="219"/>
      <c r="D163" s="219"/>
      <c r="E163" s="219"/>
      <c r="F163" s="219"/>
      <c r="G163" s="219"/>
      <c r="H163" s="219"/>
      <c r="I163" s="219"/>
      <c r="J163" s="219"/>
      <c r="K163" s="219"/>
      <c r="L163" s="219"/>
      <c r="M163" s="219"/>
      <c r="N163" s="219"/>
      <c r="O163" s="219"/>
      <c r="P163" s="219"/>
      <c r="Q163" s="219"/>
      <c r="R163" s="219"/>
      <c r="S163" s="219"/>
      <c r="T163" s="219"/>
      <c r="U163" s="219"/>
      <c r="V163" s="219"/>
      <c r="W163" s="219"/>
      <c r="X163" s="219"/>
      <c r="Y163" s="219"/>
      <c r="Z163" s="219"/>
    </row>
    <row r="164" spans="1:26" ht="12.75" customHeight="1">
      <c r="A164" s="219"/>
      <c r="B164" s="219"/>
      <c r="C164" s="219"/>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row>
    <row r="165" spans="1:26" ht="12.75" customHeight="1">
      <c r="A165" s="219"/>
      <c r="B165" s="219"/>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row>
    <row r="166" spans="1:26" ht="12.75" customHeight="1">
      <c r="A166" s="219"/>
      <c r="B166" s="219"/>
      <c r="C166" s="219"/>
      <c r="D166" s="219"/>
      <c r="E166" s="219"/>
      <c r="F166" s="219"/>
      <c r="G166" s="219"/>
      <c r="H166" s="219"/>
      <c r="I166" s="219"/>
      <c r="J166" s="219"/>
      <c r="K166" s="219"/>
      <c r="L166" s="219"/>
      <c r="M166" s="219"/>
      <c r="N166" s="219"/>
      <c r="O166" s="219"/>
      <c r="P166" s="219"/>
      <c r="Q166" s="219"/>
      <c r="R166" s="219"/>
      <c r="S166" s="219"/>
      <c r="T166" s="219"/>
      <c r="U166" s="219"/>
      <c r="V166" s="219"/>
      <c r="W166" s="219"/>
      <c r="X166" s="219"/>
      <c r="Y166" s="219"/>
      <c r="Z166" s="219"/>
    </row>
    <row r="167" spans="1:26" ht="12.75" customHeight="1">
      <c r="A167" s="219"/>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row>
    <row r="168" spans="1:26" ht="12.75" customHeight="1">
      <c r="A168" s="219"/>
      <c r="B168" s="219"/>
      <c r="C168" s="219"/>
      <c r="D168" s="219"/>
      <c r="E168" s="219"/>
      <c r="F168" s="219"/>
      <c r="G168" s="219"/>
      <c r="H168" s="219"/>
      <c r="I168" s="219"/>
      <c r="J168" s="219"/>
      <c r="K168" s="219"/>
      <c r="L168" s="219"/>
      <c r="M168" s="219"/>
      <c r="N168" s="219"/>
      <c r="O168" s="219"/>
      <c r="P168" s="219"/>
      <c r="Q168" s="219"/>
      <c r="R168" s="219"/>
      <c r="S168" s="219"/>
      <c r="T168" s="219"/>
      <c r="U168" s="219"/>
      <c r="V168" s="219"/>
      <c r="W168" s="219"/>
      <c r="X168" s="219"/>
      <c r="Y168" s="219"/>
      <c r="Z168" s="219"/>
    </row>
    <row r="169" spans="1:26" ht="12.75" customHeight="1">
      <c r="A169" s="219"/>
      <c r="B169" s="219"/>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row>
    <row r="170" spans="1:26" ht="12.75" customHeight="1">
      <c r="A170" s="219"/>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row>
    <row r="171" spans="1:26" ht="12.75" customHeight="1">
      <c r="A171" s="219"/>
      <c r="B171" s="219"/>
      <c r="C171" s="219"/>
      <c r="D171" s="219"/>
      <c r="E171" s="219"/>
      <c r="F171" s="219"/>
      <c r="G171" s="219"/>
      <c r="H171" s="219"/>
      <c r="I171" s="219"/>
      <c r="J171" s="219"/>
      <c r="K171" s="219"/>
      <c r="L171" s="219"/>
      <c r="M171" s="219"/>
      <c r="N171" s="219"/>
      <c r="O171" s="219"/>
      <c r="P171" s="219"/>
      <c r="Q171" s="219"/>
      <c r="R171" s="219"/>
      <c r="S171" s="219"/>
      <c r="T171" s="219"/>
      <c r="U171" s="219"/>
      <c r="V171" s="219"/>
      <c r="W171" s="219"/>
      <c r="X171" s="219"/>
      <c r="Y171" s="219"/>
      <c r="Z171" s="219"/>
    </row>
    <row r="172" spans="1:26" ht="12.75" customHeight="1">
      <c r="A172" s="219"/>
      <c r="B172" s="219"/>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row>
    <row r="173" spans="1:26" ht="12.75" customHeight="1">
      <c r="A173" s="219"/>
      <c r="B173" s="219"/>
      <c r="C173" s="219"/>
      <c r="D173" s="219"/>
      <c r="E173" s="219"/>
      <c r="F173" s="219"/>
      <c r="G173" s="219"/>
      <c r="H173" s="219"/>
      <c r="I173" s="219"/>
      <c r="J173" s="219"/>
      <c r="K173" s="219"/>
      <c r="L173" s="219"/>
      <c r="M173" s="219"/>
      <c r="N173" s="219"/>
      <c r="O173" s="219"/>
      <c r="P173" s="219"/>
      <c r="Q173" s="219"/>
      <c r="R173" s="219"/>
      <c r="S173" s="219"/>
      <c r="T173" s="219"/>
      <c r="U173" s="219"/>
      <c r="V173" s="219"/>
      <c r="W173" s="219"/>
      <c r="X173" s="219"/>
      <c r="Y173" s="219"/>
      <c r="Z173" s="219"/>
    </row>
    <row r="174" spans="1:26" ht="12.75" customHeight="1">
      <c r="A174" s="219"/>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row>
    <row r="175" spans="1:26" ht="12.75" customHeight="1">
      <c r="A175" s="219"/>
      <c r="B175" s="219"/>
      <c r="C175" s="219"/>
      <c r="D175" s="219"/>
      <c r="E175" s="219"/>
      <c r="F175" s="219"/>
      <c r="G175" s="219"/>
      <c r="H175" s="219"/>
      <c r="I175" s="219"/>
      <c r="J175" s="219"/>
      <c r="K175" s="219"/>
      <c r="L175" s="219"/>
      <c r="M175" s="219"/>
      <c r="N175" s="219"/>
      <c r="O175" s="219"/>
      <c r="P175" s="219"/>
      <c r="Q175" s="219"/>
      <c r="R175" s="219"/>
      <c r="S175" s="219"/>
      <c r="T175" s="219"/>
      <c r="U175" s="219"/>
      <c r="V175" s="219"/>
      <c r="W175" s="219"/>
      <c r="X175" s="219"/>
      <c r="Y175" s="219"/>
      <c r="Z175" s="219"/>
    </row>
    <row r="176" spans="1:26" ht="12.75" customHeight="1">
      <c r="A176" s="219"/>
      <c r="B176" s="219"/>
      <c r="C176" s="219"/>
      <c r="D176" s="219"/>
      <c r="E176" s="219"/>
      <c r="F176" s="219"/>
      <c r="G176" s="219"/>
      <c r="H176" s="219"/>
      <c r="I176" s="219"/>
      <c r="J176" s="219"/>
      <c r="K176" s="219"/>
      <c r="L176" s="219"/>
      <c r="M176" s="219"/>
      <c r="N176" s="219"/>
      <c r="O176" s="219"/>
      <c r="P176" s="219"/>
      <c r="Q176" s="219"/>
      <c r="R176" s="219"/>
      <c r="S176" s="219"/>
      <c r="T176" s="219"/>
      <c r="U176" s="219"/>
      <c r="V176" s="219"/>
      <c r="W176" s="219"/>
      <c r="X176" s="219"/>
      <c r="Y176" s="219"/>
      <c r="Z176" s="219"/>
    </row>
    <row r="177" spans="1:26" ht="12.75" customHeight="1">
      <c r="A177" s="219"/>
      <c r="B177" s="219"/>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row>
    <row r="178" spans="1:26" ht="12.75" customHeight="1">
      <c r="A178" s="219"/>
      <c r="B178" s="219"/>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row>
    <row r="179" spans="1:26" ht="12.75" customHeight="1">
      <c r="A179" s="219"/>
      <c r="B179" s="21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c r="Y179" s="219"/>
      <c r="Z179" s="219"/>
    </row>
    <row r="180" spans="1:26" ht="12.75" customHeight="1">
      <c r="A180" s="219"/>
      <c r="B180" s="219"/>
      <c r="C180" s="219"/>
      <c r="D180" s="219"/>
      <c r="E180" s="219"/>
      <c r="F180" s="219"/>
      <c r="G180" s="219"/>
      <c r="H180" s="219"/>
      <c r="I180" s="219"/>
      <c r="J180" s="219"/>
      <c r="K180" s="219"/>
      <c r="L180" s="219"/>
      <c r="M180" s="219"/>
      <c r="N180" s="219"/>
      <c r="O180" s="219"/>
      <c r="P180" s="219"/>
      <c r="Q180" s="219"/>
      <c r="R180" s="219"/>
      <c r="S180" s="219"/>
      <c r="T180" s="219"/>
      <c r="U180" s="219"/>
      <c r="V180" s="219"/>
      <c r="W180" s="219"/>
      <c r="X180" s="219"/>
      <c r="Y180" s="219"/>
      <c r="Z180" s="219"/>
    </row>
    <row r="181" spans="1:26" ht="12.75" customHeight="1">
      <c r="A181" s="219"/>
      <c r="B181" s="219"/>
      <c r="C181" s="219"/>
      <c r="D181" s="219"/>
      <c r="E181" s="219"/>
      <c r="F181" s="219"/>
      <c r="G181" s="219"/>
      <c r="H181" s="219"/>
      <c r="I181" s="219"/>
      <c r="J181" s="219"/>
      <c r="K181" s="219"/>
      <c r="L181" s="219"/>
      <c r="M181" s="219"/>
      <c r="N181" s="219"/>
      <c r="O181" s="219"/>
      <c r="P181" s="219"/>
      <c r="Q181" s="219"/>
      <c r="R181" s="219"/>
      <c r="S181" s="219"/>
      <c r="T181" s="219"/>
      <c r="U181" s="219"/>
      <c r="V181" s="219"/>
      <c r="W181" s="219"/>
      <c r="X181" s="219"/>
      <c r="Y181" s="219"/>
      <c r="Z181" s="219"/>
    </row>
    <row r="182" spans="1:26" ht="12.75" customHeight="1">
      <c r="A182" s="219"/>
      <c r="B182" s="219"/>
      <c r="C182" s="219"/>
      <c r="D182" s="219"/>
      <c r="E182" s="219"/>
      <c r="F182" s="219"/>
      <c r="G182" s="219"/>
      <c r="H182" s="219"/>
      <c r="I182" s="219"/>
      <c r="J182" s="219"/>
      <c r="K182" s="219"/>
      <c r="L182" s="219"/>
      <c r="M182" s="219"/>
      <c r="N182" s="219"/>
      <c r="O182" s="219"/>
      <c r="P182" s="219"/>
      <c r="Q182" s="219"/>
      <c r="R182" s="219"/>
      <c r="S182" s="219"/>
      <c r="T182" s="219"/>
      <c r="U182" s="219"/>
      <c r="V182" s="219"/>
      <c r="W182" s="219"/>
      <c r="X182" s="219"/>
      <c r="Y182" s="219"/>
      <c r="Z182" s="219"/>
    </row>
    <row r="183" spans="1:26" ht="12.75" customHeight="1">
      <c r="A183" s="219"/>
      <c r="B183" s="219"/>
      <c r="C183" s="219"/>
      <c r="D183" s="219"/>
      <c r="E183" s="219"/>
      <c r="F183" s="219"/>
      <c r="G183" s="219"/>
      <c r="H183" s="219"/>
      <c r="I183" s="219"/>
      <c r="J183" s="219"/>
      <c r="K183" s="219"/>
      <c r="L183" s="219"/>
      <c r="M183" s="219"/>
      <c r="N183" s="219"/>
      <c r="O183" s="219"/>
      <c r="P183" s="219"/>
      <c r="Q183" s="219"/>
      <c r="R183" s="219"/>
      <c r="S183" s="219"/>
      <c r="T183" s="219"/>
      <c r="U183" s="219"/>
      <c r="V183" s="219"/>
      <c r="W183" s="219"/>
      <c r="X183" s="219"/>
      <c r="Y183" s="219"/>
      <c r="Z183" s="219"/>
    </row>
    <row r="184" spans="1:26" ht="12.75" customHeight="1">
      <c r="A184" s="219"/>
      <c r="B184" s="219"/>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row>
    <row r="185" spans="1:26" ht="12.75" customHeight="1">
      <c r="A185" s="219"/>
      <c r="B185" s="219"/>
      <c r="C185" s="219"/>
      <c r="D185" s="219"/>
      <c r="E185" s="219"/>
      <c r="F185" s="219"/>
      <c r="G185" s="219"/>
      <c r="H185" s="219"/>
      <c r="I185" s="219"/>
      <c r="J185" s="219"/>
      <c r="K185" s="219"/>
      <c r="L185" s="219"/>
      <c r="M185" s="219"/>
      <c r="N185" s="219"/>
      <c r="O185" s="219"/>
      <c r="P185" s="219"/>
      <c r="Q185" s="219"/>
      <c r="R185" s="219"/>
      <c r="S185" s="219"/>
      <c r="T185" s="219"/>
      <c r="U185" s="219"/>
      <c r="V185" s="219"/>
      <c r="W185" s="219"/>
      <c r="X185" s="219"/>
      <c r="Y185" s="219"/>
      <c r="Z185" s="219"/>
    </row>
    <row r="186" spans="1:26" ht="12.75" customHeight="1">
      <c r="A186" s="219"/>
      <c r="B186" s="219"/>
      <c r="C186" s="219"/>
      <c r="D186" s="219"/>
      <c r="E186" s="219"/>
      <c r="F186" s="219"/>
      <c r="G186" s="219"/>
      <c r="H186" s="219"/>
      <c r="I186" s="219"/>
      <c r="J186" s="219"/>
      <c r="K186" s="219"/>
      <c r="L186" s="219"/>
      <c r="M186" s="219"/>
      <c r="N186" s="219"/>
      <c r="O186" s="219"/>
      <c r="P186" s="219"/>
      <c r="Q186" s="219"/>
      <c r="R186" s="219"/>
      <c r="S186" s="219"/>
      <c r="T186" s="219"/>
      <c r="U186" s="219"/>
      <c r="V186" s="219"/>
      <c r="W186" s="219"/>
      <c r="X186" s="219"/>
      <c r="Y186" s="219"/>
      <c r="Z186" s="219"/>
    </row>
    <row r="187" spans="1:26" ht="12.75" customHeight="1">
      <c r="A187" s="219"/>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row>
    <row r="188" spans="1:26" ht="12.75" customHeight="1">
      <c r="A188" s="219"/>
      <c r="B188" s="219"/>
      <c r="C188" s="219"/>
      <c r="D188" s="219"/>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row>
    <row r="189" spans="1:26" ht="12.75" customHeight="1">
      <c r="A189" s="219"/>
      <c r="B189" s="219"/>
      <c r="C189" s="219"/>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row>
    <row r="190" spans="1:26" ht="12.75" customHeight="1">
      <c r="A190" s="219"/>
      <c r="B190" s="219"/>
      <c r="C190" s="219"/>
      <c r="D190" s="219"/>
      <c r="E190" s="219"/>
      <c r="F190" s="219"/>
      <c r="G190" s="219"/>
      <c r="H190" s="219"/>
      <c r="I190" s="219"/>
      <c r="J190" s="219"/>
      <c r="K190" s="219"/>
      <c r="L190" s="219"/>
      <c r="M190" s="219"/>
      <c r="N190" s="219"/>
      <c r="O190" s="219"/>
      <c r="P190" s="219"/>
      <c r="Q190" s="219"/>
      <c r="R190" s="219"/>
      <c r="S190" s="219"/>
      <c r="T190" s="219"/>
      <c r="U190" s="219"/>
      <c r="V190" s="219"/>
      <c r="W190" s="219"/>
      <c r="X190" s="219"/>
      <c r="Y190" s="219"/>
      <c r="Z190" s="219"/>
    </row>
    <row r="191" spans="1:26" ht="12.75" customHeight="1">
      <c r="A191" s="219"/>
      <c r="B191" s="219"/>
      <c r="C191" s="219"/>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row>
    <row r="192" spans="1:26" ht="12.75" customHeight="1">
      <c r="A192" s="219"/>
      <c r="B192" s="219"/>
      <c r="C192" s="219"/>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row>
    <row r="193" spans="1:26" ht="12.75" customHeight="1">
      <c r="A193" s="219"/>
      <c r="B193" s="219"/>
      <c r="C193" s="219"/>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row>
    <row r="194" spans="1:26" ht="12.75" customHeight="1">
      <c r="A194" s="219"/>
      <c r="B194" s="219"/>
      <c r="C194" s="219"/>
      <c r="D194" s="219"/>
      <c r="E194" s="219"/>
      <c r="F194" s="219"/>
      <c r="G194" s="219"/>
      <c r="H194" s="219"/>
      <c r="I194" s="219"/>
      <c r="J194" s="219"/>
      <c r="K194" s="219"/>
      <c r="L194" s="219"/>
      <c r="M194" s="219"/>
      <c r="N194" s="219"/>
      <c r="O194" s="219"/>
      <c r="P194" s="219"/>
      <c r="Q194" s="219"/>
      <c r="R194" s="219"/>
      <c r="S194" s="219"/>
      <c r="T194" s="219"/>
      <c r="U194" s="219"/>
      <c r="V194" s="219"/>
      <c r="W194" s="219"/>
      <c r="X194" s="219"/>
      <c r="Y194" s="219"/>
      <c r="Z194" s="219"/>
    </row>
    <row r="195" spans="1:26" ht="12.75" customHeight="1">
      <c r="A195" s="219"/>
      <c r="B195" s="219"/>
      <c r="C195" s="219"/>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row>
    <row r="196" spans="1:26" ht="12.75" customHeight="1">
      <c r="A196" s="219"/>
      <c r="B196" s="219"/>
      <c r="C196" s="219"/>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row>
    <row r="197" spans="1:26" ht="12.75" customHeight="1">
      <c r="A197" s="219"/>
      <c r="B197" s="219"/>
      <c r="C197" s="219"/>
      <c r="D197" s="219"/>
      <c r="E197" s="219"/>
      <c r="F197" s="219"/>
      <c r="G197" s="219"/>
      <c r="H197" s="219"/>
      <c r="I197" s="219"/>
      <c r="J197" s="219"/>
      <c r="K197" s="219"/>
      <c r="L197" s="219"/>
      <c r="M197" s="219"/>
      <c r="N197" s="219"/>
      <c r="O197" s="219"/>
      <c r="P197" s="219"/>
      <c r="Q197" s="219"/>
      <c r="R197" s="219"/>
      <c r="S197" s="219"/>
      <c r="T197" s="219"/>
      <c r="U197" s="219"/>
      <c r="V197" s="219"/>
      <c r="W197" s="219"/>
      <c r="X197" s="219"/>
      <c r="Y197" s="219"/>
      <c r="Z197" s="219"/>
    </row>
    <row r="198" spans="1:26" ht="12.75" customHeight="1">
      <c r="A198" s="219"/>
      <c r="B198" s="219"/>
      <c r="C198" s="219"/>
      <c r="D198" s="219"/>
      <c r="E198" s="219"/>
      <c r="F198" s="219"/>
      <c r="G198" s="219"/>
      <c r="H198" s="219"/>
      <c r="I198" s="219"/>
      <c r="J198" s="219"/>
      <c r="K198" s="219"/>
      <c r="L198" s="219"/>
      <c r="M198" s="219"/>
      <c r="N198" s="219"/>
      <c r="O198" s="219"/>
      <c r="P198" s="219"/>
      <c r="Q198" s="219"/>
      <c r="R198" s="219"/>
      <c r="S198" s="219"/>
      <c r="T198" s="219"/>
      <c r="U198" s="219"/>
      <c r="V198" s="219"/>
      <c r="W198" s="219"/>
      <c r="X198" s="219"/>
      <c r="Y198" s="219"/>
      <c r="Z198" s="219"/>
    </row>
    <row r="199" spans="1:26" ht="12.75" customHeight="1">
      <c r="A199" s="219"/>
      <c r="B199" s="219"/>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19"/>
      <c r="Y199" s="219"/>
      <c r="Z199" s="219"/>
    </row>
    <row r="200" spans="1:26" ht="12.75" customHeight="1">
      <c r="A200" s="219"/>
      <c r="B200" s="219"/>
      <c r="C200" s="219"/>
      <c r="D200" s="219"/>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row>
    <row r="201" spans="1:26" ht="12.75" customHeight="1">
      <c r="A201" s="219"/>
      <c r="B201" s="219"/>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row>
    <row r="202" spans="1:26" ht="12.75" customHeight="1">
      <c r="A202" s="219"/>
      <c r="B202" s="219"/>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c r="Y202" s="219"/>
      <c r="Z202" s="219"/>
    </row>
    <row r="203" spans="1:26" ht="12.75" customHeight="1">
      <c r="A203" s="219"/>
      <c r="B203" s="219"/>
      <c r="C203" s="219"/>
      <c r="D203" s="219"/>
      <c r="E203" s="219"/>
      <c r="F203" s="219"/>
      <c r="G203" s="219"/>
      <c r="H203" s="219"/>
      <c r="I203" s="219"/>
      <c r="J203" s="219"/>
      <c r="K203" s="219"/>
      <c r="L203" s="219"/>
      <c r="M203" s="219"/>
      <c r="N203" s="219"/>
      <c r="O203" s="219"/>
      <c r="P203" s="219"/>
      <c r="Q203" s="219"/>
      <c r="R203" s="219"/>
      <c r="S203" s="219"/>
      <c r="T203" s="219"/>
      <c r="U203" s="219"/>
      <c r="V203" s="219"/>
      <c r="W203" s="219"/>
      <c r="X203" s="219"/>
      <c r="Y203" s="219"/>
      <c r="Z203" s="219"/>
    </row>
    <row r="204" spans="1:26" ht="12.75" customHeight="1">
      <c r="A204" s="219"/>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219"/>
      <c r="Z204" s="219"/>
    </row>
    <row r="205" spans="1:26" ht="12.75" customHeight="1">
      <c r="A205" s="219"/>
      <c r="B205" s="219"/>
      <c r="C205" s="219"/>
      <c r="D205" s="219"/>
      <c r="E205" s="219"/>
      <c r="F205" s="219"/>
      <c r="G205" s="219"/>
      <c r="H205" s="219"/>
      <c r="I205" s="219"/>
      <c r="J205" s="219"/>
      <c r="K205" s="219"/>
      <c r="L205" s="219"/>
      <c r="M205" s="219"/>
      <c r="N205" s="219"/>
      <c r="O205" s="219"/>
      <c r="P205" s="219"/>
      <c r="Q205" s="219"/>
      <c r="R205" s="219"/>
      <c r="S205" s="219"/>
      <c r="T205" s="219"/>
      <c r="U205" s="219"/>
      <c r="V205" s="219"/>
      <c r="W205" s="219"/>
      <c r="X205" s="219"/>
      <c r="Y205" s="219"/>
      <c r="Z205" s="219"/>
    </row>
    <row r="206" spans="1:26" ht="12.75" customHeight="1">
      <c r="A206" s="219"/>
      <c r="B206" s="219"/>
      <c r="C206" s="219"/>
      <c r="D206" s="219"/>
      <c r="E206" s="219"/>
      <c r="F206" s="219"/>
      <c r="G206" s="219"/>
      <c r="H206" s="219"/>
      <c r="I206" s="219"/>
      <c r="J206" s="219"/>
      <c r="K206" s="219"/>
      <c r="L206" s="219"/>
      <c r="M206" s="219"/>
      <c r="N206" s="219"/>
      <c r="O206" s="219"/>
      <c r="P206" s="219"/>
      <c r="Q206" s="219"/>
      <c r="R206" s="219"/>
      <c r="S206" s="219"/>
      <c r="T206" s="219"/>
      <c r="U206" s="219"/>
      <c r="V206" s="219"/>
      <c r="W206" s="219"/>
      <c r="X206" s="219"/>
      <c r="Y206" s="219"/>
      <c r="Z206" s="219"/>
    </row>
    <row r="207" spans="1:26" ht="12.75" customHeight="1">
      <c r="A207" s="219"/>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19"/>
      <c r="X207" s="219"/>
      <c r="Y207" s="219"/>
      <c r="Z207" s="219"/>
    </row>
    <row r="208" spans="1:26" ht="12.75" customHeight="1">
      <c r="A208" s="219"/>
      <c r="B208" s="219"/>
      <c r="C208" s="219"/>
      <c r="D208" s="219"/>
      <c r="E208" s="219"/>
      <c r="F208" s="219"/>
      <c r="G208" s="219"/>
      <c r="H208" s="219"/>
      <c r="I208" s="219"/>
      <c r="J208" s="219"/>
      <c r="K208" s="219"/>
      <c r="L208" s="219"/>
      <c r="M208" s="219"/>
      <c r="N208" s="219"/>
      <c r="O208" s="219"/>
      <c r="P208" s="219"/>
      <c r="Q208" s="219"/>
      <c r="R208" s="219"/>
      <c r="S208" s="219"/>
      <c r="T208" s="219"/>
      <c r="U208" s="219"/>
      <c r="V208" s="219"/>
      <c r="W208" s="219"/>
      <c r="X208" s="219"/>
      <c r="Y208" s="219"/>
      <c r="Z208" s="219"/>
    </row>
    <row r="209" spans="1:26" ht="12.75" customHeight="1">
      <c r="A209" s="219"/>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19"/>
      <c r="X209" s="219"/>
      <c r="Y209" s="219"/>
      <c r="Z209" s="219"/>
    </row>
    <row r="210" spans="1:26" ht="12.75" customHeight="1">
      <c r="A210" s="219"/>
      <c r="B210" s="219"/>
      <c r="C210" s="219"/>
      <c r="D210" s="219"/>
      <c r="E210" s="219"/>
      <c r="F210" s="219"/>
      <c r="G210" s="219"/>
      <c r="H210" s="219"/>
      <c r="I210" s="219"/>
      <c r="J210" s="219"/>
      <c r="K210" s="219"/>
      <c r="L210" s="219"/>
      <c r="M210" s="219"/>
      <c r="N210" s="219"/>
      <c r="O210" s="219"/>
      <c r="P210" s="219"/>
      <c r="Q210" s="219"/>
      <c r="R210" s="219"/>
      <c r="S210" s="219"/>
      <c r="T210" s="219"/>
      <c r="U210" s="219"/>
      <c r="V210" s="219"/>
      <c r="W210" s="219"/>
      <c r="X210" s="219"/>
      <c r="Y210" s="219"/>
      <c r="Z210" s="219"/>
    </row>
    <row r="211" spans="1:26" ht="12.75" customHeight="1">
      <c r="A211" s="219"/>
      <c r="B211" s="219"/>
      <c r="C211" s="219"/>
      <c r="D211" s="219"/>
      <c r="E211" s="219"/>
      <c r="F211" s="219"/>
      <c r="G211" s="219"/>
      <c r="H211" s="219"/>
      <c r="I211" s="219"/>
      <c r="J211" s="219"/>
      <c r="K211" s="219"/>
      <c r="L211" s="219"/>
      <c r="M211" s="219"/>
      <c r="N211" s="219"/>
      <c r="O211" s="219"/>
      <c r="P211" s="219"/>
      <c r="Q211" s="219"/>
      <c r="R211" s="219"/>
      <c r="S211" s="219"/>
      <c r="T211" s="219"/>
      <c r="U211" s="219"/>
      <c r="V211" s="219"/>
      <c r="W211" s="219"/>
      <c r="X211" s="219"/>
      <c r="Y211" s="219"/>
      <c r="Z211" s="219"/>
    </row>
    <row r="212" spans="1:26" ht="12.75" customHeight="1">
      <c r="A212" s="219"/>
      <c r="B212" s="219"/>
      <c r="C212" s="219"/>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row>
    <row r="213" spans="1:26" ht="12.75" customHeight="1">
      <c r="A213" s="219"/>
      <c r="B213" s="219"/>
      <c r="C213" s="219"/>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row>
    <row r="214" spans="1:26" ht="12.75" customHeight="1">
      <c r="A214" s="219"/>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row>
    <row r="215" spans="1:26" ht="12.75" customHeight="1">
      <c r="A215" s="219"/>
      <c r="B215" s="219"/>
      <c r="C215" s="219"/>
      <c r="D215" s="219"/>
      <c r="E215" s="219"/>
      <c r="F215" s="219"/>
      <c r="G215" s="219"/>
      <c r="H215" s="219"/>
      <c r="I215" s="219"/>
      <c r="J215" s="219"/>
      <c r="K215" s="219"/>
      <c r="L215" s="219"/>
      <c r="M215" s="219"/>
      <c r="N215" s="219"/>
      <c r="O215" s="219"/>
      <c r="P215" s="219"/>
      <c r="Q215" s="219"/>
      <c r="R215" s="219"/>
      <c r="S215" s="219"/>
      <c r="T215" s="219"/>
      <c r="U215" s="219"/>
      <c r="V215" s="219"/>
      <c r="W215" s="219"/>
      <c r="X215" s="219"/>
      <c r="Y215" s="219"/>
      <c r="Z215" s="219"/>
    </row>
    <row r="216" spans="1:26" ht="12.75" customHeight="1">
      <c r="A216" s="219"/>
      <c r="B216" s="219"/>
      <c r="C216" s="219"/>
      <c r="D216" s="219"/>
      <c r="E216" s="219"/>
      <c r="F216" s="219"/>
      <c r="G216" s="219"/>
      <c r="H216" s="219"/>
      <c r="I216" s="219"/>
      <c r="J216" s="219"/>
      <c r="K216" s="219"/>
      <c r="L216" s="219"/>
      <c r="M216" s="219"/>
      <c r="N216" s="219"/>
      <c r="O216" s="219"/>
      <c r="P216" s="219"/>
      <c r="Q216" s="219"/>
      <c r="R216" s="219"/>
      <c r="S216" s="219"/>
      <c r="T216" s="219"/>
      <c r="U216" s="219"/>
      <c r="V216" s="219"/>
      <c r="W216" s="219"/>
      <c r="X216" s="219"/>
      <c r="Y216" s="219"/>
      <c r="Z216" s="219"/>
    </row>
    <row r="217" spans="1:26" ht="12.75" customHeight="1">
      <c r="A217" s="219"/>
      <c r="B217" s="219"/>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row>
    <row r="218" spans="1:26" ht="12.75" customHeight="1">
      <c r="A218" s="219"/>
      <c r="B218" s="219"/>
      <c r="C218" s="219"/>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row>
    <row r="219" spans="1:26" ht="12.75" customHeight="1">
      <c r="A219" s="219"/>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row>
    <row r="220" spans="1:26" ht="12.75" customHeight="1">
      <c r="A220" s="219"/>
      <c r="B220" s="219"/>
      <c r="C220" s="219"/>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row>
    <row r="221" spans="1:26" ht="12.75" customHeight="1">
      <c r="A221" s="219"/>
      <c r="B221" s="219"/>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row>
    <row r="222" spans="1:26" ht="12.75" customHeight="1">
      <c r="A222" s="219"/>
      <c r="B222" s="219"/>
      <c r="C222" s="219"/>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row>
    <row r="223" spans="1:26" ht="12.75" customHeight="1">
      <c r="A223" s="219"/>
      <c r="B223" s="219"/>
      <c r="C223" s="219"/>
      <c r="D223" s="219"/>
      <c r="E223" s="219"/>
      <c r="F223" s="219"/>
      <c r="G223" s="219"/>
      <c r="H223" s="219"/>
      <c r="I223" s="219"/>
      <c r="J223" s="219"/>
      <c r="K223" s="219"/>
      <c r="L223" s="219"/>
      <c r="M223" s="219"/>
      <c r="N223" s="219"/>
      <c r="O223" s="219"/>
      <c r="P223" s="219"/>
      <c r="Q223" s="219"/>
      <c r="R223" s="219"/>
      <c r="S223" s="219"/>
      <c r="T223" s="219"/>
      <c r="U223" s="219"/>
      <c r="V223" s="219"/>
      <c r="W223" s="219"/>
      <c r="X223" s="219"/>
      <c r="Y223" s="219"/>
      <c r="Z223" s="219"/>
    </row>
    <row r="224" spans="1:26" ht="12.75" customHeight="1">
      <c r="A224" s="219"/>
      <c r="B224" s="219"/>
      <c r="C224" s="219"/>
      <c r="D224" s="219"/>
      <c r="E224" s="219"/>
      <c r="F224" s="219"/>
      <c r="G224" s="219"/>
      <c r="H224" s="219"/>
      <c r="I224" s="219"/>
      <c r="J224" s="219"/>
      <c r="K224" s="219"/>
      <c r="L224" s="219"/>
      <c r="M224" s="219"/>
      <c r="N224" s="219"/>
      <c r="O224" s="219"/>
      <c r="P224" s="219"/>
      <c r="Q224" s="219"/>
      <c r="R224" s="219"/>
      <c r="S224" s="219"/>
      <c r="T224" s="219"/>
      <c r="U224" s="219"/>
      <c r="V224" s="219"/>
      <c r="W224" s="219"/>
      <c r="X224" s="219"/>
      <c r="Y224" s="219"/>
      <c r="Z224" s="219"/>
    </row>
    <row r="225" spans="1:26" ht="12.75" customHeight="1">
      <c r="A225" s="219"/>
      <c r="B225" s="219"/>
      <c r="C225" s="219"/>
      <c r="D225" s="219"/>
      <c r="E225" s="219"/>
      <c r="F225" s="219"/>
      <c r="G225" s="219"/>
      <c r="H225" s="219"/>
      <c r="I225" s="219"/>
      <c r="J225" s="219"/>
      <c r="K225" s="219"/>
      <c r="L225" s="219"/>
      <c r="M225" s="219"/>
      <c r="N225" s="219"/>
      <c r="O225" s="219"/>
      <c r="P225" s="219"/>
      <c r="Q225" s="219"/>
      <c r="R225" s="219"/>
      <c r="S225" s="219"/>
      <c r="T225" s="219"/>
      <c r="U225" s="219"/>
      <c r="V225" s="219"/>
      <c r="W225" s="219"/>
      <c r="X225" s="219"/>
      <c r="Y225" s="219"/>
      <c r="Z225" s="219"/>
    </row>
    <row r="226" spans="1:26" ht="12.75" customHeight="1">
      <c r="A226" s="219"/>
      <c r="B226" s="219"/>
      <c r="C226" s="219"/>
      <c r="D226" s="219"/>
      <c r="E226" s="219"/>
      <c r="F226" s="219"/>
      <c r="G226" s="219"/>
      <c r="H226" s="219"/>
      <c r="I226" s="219"/>
      <c r="J226" s="219"/>
      <c r="K226" s="219"/>
      <c r="L226" s="219"/>
      <c r="M226" s="219"/>
      <c r="N226" s="219"/>
      <c r="O226" s="219"/>
      <c r="P226" s="219"/>
      <c r="Q226" s="219"/>
      <c r="R226" s="219"/>
      <c r="S226" s="219"/>
      <c r="T226" s="219"/>
      <c r="U226" s="219"/>
      <c r="V226" s="219"/>
      <c r="W226" s="219"/>
      <c r="X226" s="219"/>
      <c r="Y226" s="219"/>
      <c r="Z226" s="219"/>
    </row>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B3"/>
    <mergeCell ref="B5:B7"/>
    <mergeCell ref="B8:B9"/>
    <mergeCell ref="B10:B1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00"/>
  <sheetViews>
    <sheetView workbookViewId="0"/>
  </sheetViews>
  <sheetFormatPr defaultColWidth="14.42578125" defaultRowHeight="15" customHeight="1"/>
  <cols>
    <col min="1" max="1" width="50.5703125" customWidth="1"/>
    <col min="2" max="6" width="14.42578125" customWidth="1"/>
  </cols>
  <sheetData>
    <row r="1" spans="1:6">
      <c r="A1" s="6" t="s">
        <v>20</v>
      </c>
      <c r="B1" s="7"/>
      <c r="C1" s="8"/>
      <c r="E1" s="2"/>
    </row>
    <row r="2" spans="1:6" ht="42.75">
      <c r="A2" s="10" t="s">
        <v>2</v>
      </c>
      <c r="B2" s="11" t="s">
        <v>3</v>
      </c>
      <c r="C2" s="11" t="s">
        <v>4</v>
      </c>
      <c r="D2" s="12" t="s">
        <v>825</v>
      </c>
      <c r="E2" s="12" t="s">
        <v>6</v>
      </c>
    </row>
    <row r="3" spans="1:6">
      <c r="A3" s="15" t="s">
        <v>826</v>
      </c>
      <c r="B3" s="13" t="s">
        <v>827</v>
      </c>
      <c r="C3" s="15" t="s">
        <v>23</v>
      </c>
      <c r="D3" s="47">
        <v>82.480000000000047</v>
      </c>
      <c r="E3" s="161">
        <v>56000</v>
      </c>
      <c r="F3" s="161">
        <f t="shared" ref="F3:F6" si="0">D3*E3</f>
        <v>4618880.0000000028</v>
      </c>
    </row>
    <row r="4" spans="1:6">
      <c r="A4" s="15" t="s">
        <v>826</v>
      </c>
      <c r="B4" s="13" t="s">
        <v>22</v>
      </c>
      <c r="C4" s="15" t="s">
        <v>23</v>
      </c>
      <c r="D4" s="47">
        <v>9.4529999999999994</v>
      </c>
      <c r="E4" s="161">
        <v>56000</v>
      </c>
      <c r="F4" s="161">
        <f t="shared" si="0"/>
        <v>529368</v>
      </c>
    </row>
    <row r="5" spans="1:6">
      <c r="A5" s="15" t="s">
        <v>826</v>
      </c>
      <c r="B5" s="13" t="s">
        <v>22</v>
      </c>
      <c r="C5" s="242" t="s">
        <v>828</v>
      </c>
      <c r="D5" s="47">
        <v>5.9889999999999999</v>
      </c>
      <c r="E5" s="161">
        <v>56000</v>
      </c>
      <c r="F5" s="161">
        <f t="shared" si="0"/>
        <v>335384</v>
      </c>
    </row>
    <row r="6" spans="1:6" ht="30">
      <c r="A6" s="15" t="s">
        <v>21</v>
      </c>
      <c r="B6" s="13" t="s">
        <v>22</v>
      </c>
      <c r="C6" s="15" t="s">
        <v>23</v>
      </c>
      <c r="D6" s="47">
        <v>1.7219999999999995</v>
      </c>
      <c r="E6" s="161">
        <v>56000</v>
      </c>
      <c r="F6" s="161">
        <f t="shared" si="0"/>
        <v>96431.999999999971</v>
      </c>
    </row>
    <row r="7" spans="1:6">
      <c r="A7" s="319" t="s">
        <v>19</v>
      </c>
      <c r="B7" s="320"/>
      <c r="C7" s="321"/>
      <c r="D7" s="47">
        <v>99.644000000000048</v>
      </c>
      <c r="E7" s="36"/>
      <c r="F7" s="161"/>
    </row>
    <row r="8" spans="1:6">
      <c r="A8" s="19"/>
      <c r="B8" s="20"/>
      <c r="C8" s="8"/>
      <c r="E8" s="2"/>
    </row>
    <row r="9" spans="1:6">
      <c r="A9" s="6" t="s">
        <v>24</v>
      </c>
      <c r="B9" s="20"/>
      <c r="C9" s="8"/>
      <c r="E9" s="2"/>
    </row>
    <row r="10" spans="1:6" ht="42.75">
      <c r="A10" s="10" t="s">
        <v>2</v>
      </c>
      <c r="B10" s="11" t="s">
        <v>3</v>
      </c>
      <c r="C10" s="11" t="s">
        <v>4</v>
      </c>
      <c r="D10" s="47" t="s">
        <v>825</v>
      </c>
      <c r="E10" s="12" t="s">
        <v>6</v>
      </c>
    </row>
    <row r="11" spans="1:6">
      <c r="A11" s="15" t="s">
        <v>829</v>
      </c>
      <c r="B11" s="13" t="s">
        <v>26</v>
      </c>
      <c r="C11" s="15" t="s">
        <v>27</v>
      </c>
      <c r="D11" s="47">
        <v>14.47</v>
      </c>
      <c r="E11" s="161">
        <v>114000</v>
      </c>
      <c r="F11" s="161">
        <f t="shared" ref="F11:F33" si="1">D11*E11</f>
        <v>1649580</v>
      </c>
    </row>
    <row r="12" spans="1:6">
      <c r="A12" s="15" t="s">
        <v>830</v>
      </c>
      <c r="B12" s="13" t="s">
        <v>26</v>
      </c>
      <c r="C12" s="15" t="s">
        <v>27</v>
      </c>
      <c r="D12" s="47">
        <v>9.25</v>
      </c>
      <c r="E12" s="161">
        <v>114000</v>
      </c>
      <c r="F12" s="161">
        <f t="shared" si="1"/>
        <v>1054500</v>
      </c>
    </row>
    <row r="13" spans="1:6">
      <c r="A13" s="15" t="s">
        <v>831</v>
      </c>
      <c r="B13" s="13" t="s">
        <v>26</v>
      </c>
      <c r="C13" s="15" t="s">
        <v>27</v>
      </c>
      <c r="D13" s="47">
        <v>80.938999999999993</v>
      </c>
      <c r="E13" s="161">
        <v>105000</v>
      </c>
      <c r="F13" s="161">
        <f t="shared" si="1"/>
        <v>8498595</v>
      </c>
    </row>
    <row r="14" spans="1:6">
      <c r="A14" s="15" t="s">
        <v>870</v>
      </c>
      <c r="B14" s="13" t="s">
        <v>26</v>
      </c>
      <c r="C14" s="15" t="s">
        <v>27</v>
      </c>
      <c r="D14" s="47">
        <v>11.760000000000002</v>
      </c>
      <c r="E14" s="179">
        <v>114000</v>
      </c>
      <c r="F14" s="161">
        <f t="shared" si="1"/>
        <v>1340640.0000000002</v>
      </c>
    </row>
    <row r="15" spans="1:6">
      <c r="A15" s="15" t="s">
        <v>871</v>
      </c>
      <c r="B15" s="13" t="s">
        <v>26</v>
      </c>
      <c r="C15" s="15" t="s">
        <v>27</v>
      </c>
      <c r="D15" s="47">
        <v>7.8009999999999993</v>
      </c>
      <c r="E15" s="171">
        <v>111000</v>
      </c>
      <c r="F15" s="161">
        <f t="shared" si="1"/>
        <v>865910.99999999988</v>
      </c>
    </row>
    <row r="16" spans="1:6">
      <c r="A16" s="43" t="s">
        <v>842</v>
      </c>
      <c r="B16" s="23" t="s">
        <v>26</v>
      </c>
      <c r="C16" s="43" t="s">
        <v>27</v>
      </c>
      <c r="D16" s="21">
        <v>11.914999999999999</v>
      </c>
      <c r="E16" s="179">
        <v>105000</v>
      </c>
      <c r="F16" s="161">
        <f t="shared" si="1"/>
        <v>1251075</v>
      </c>
    </row>
    <row r="17" spans="1:6">
      <c r="A17" s="43" t="s">
        <v>833</v>
      </c>
      <c r="B17" s="23" t="s">
        <v>26</v>
      </c>
      <c r="C17" s="43" t="s">
        <v>27</v>
      </c>
      <c r="D17" s="21">
        <v>127.375</v>
      </c>
      <c r="E17" s="179">
        <v>105000</v>
      </c>
      <c r="F17" s="161">
        <f t="shared" si="1"/>
        <v>13374375</v>
      </c>
    </row>
    <row r="18" spans="1:6">
      <c r="A18" s="43" t="s">
        <v>872</v>
      </c>
      <c r="B18" s="23" t="s">
        <v>26</v>
      </c>
      <c r="C18" s="43" t="s">
        <v>27</v>
      </c>
      <c r="D18" s="21">
        <v>3.9319999999999999</v>
      </c>
      <c r="E18" s="179">
        <v>105000</v>
      </c>
      <c r="F18" s="161">
        <f t="shared" si="1"/>
        <v>412860</v>
      </c>
    </row>
    <row r="19" spans="1:6">
      <c r="A19" s="43" t="s">
        <v>834</v>
      </c>
      <c r="B19" s="23" t="s">
        <v>26</v>
      </c>
      <c r="C19" s="43" t="s">
        <v>27</v>
      </c>
      <c r="D19" s="21">
        <v>10</v>
      </c>
      <c r="E19" s="171">
        <v>111000</v>
      </c>
      <c r="F19" s="161">
        <f t="shared" si="1"/>
        <v>1110000</v>
      </c>
    </row>
    <row r="20" spans="1:6">
      <c r="A20" s="43" t="s">
        <v>836</v>
      </c>
      <c r="B20" s="23" t="s">
        <v>26</v>
      </c>
      <c r="C20" s="43" t="s">
        <v>27</v>
      </c>
      <c r="D20" s="21">
        <v>0.6</v>
      </c>
      <c r="E20" s="179">
        <v>105000</v>
      </c>
      <c r="F20" s="161">
        <f t="shared" si="1"/>
        <v>63000</v>
      </c>
    </row>
    <row r="21" spans="1:6" ht="15.75" customHeight="1">
      <c r="A21" s="43" t="s">
        <v>837</v>
      </c>
      <c r="B21" s="23" t="s">
        <v>26</v>
      </c>
      <c r="C21" s="43" t="s">
        <v>27</v>
      </c>
      <c r="D21" s="21">
        <v>7.58</v>
      </c>
      <c r="E21" s="179">
        <v>105000</v>
      </c>
      <c r="F21" s="161">
        <f t="shared" si="1"/>
        <v>795900</v>
      </c>
    </row>
    <row r="22" spans="1:6" ht="15.75" customHeight="1">
      <c r="A22" s="43" t="s">
        <v>838</v>
      </c>
      <c r="B22" s="23" t="s">
        <v>26</v>
      </c>
      <c r="C22" s="43" t="s">
        <v>27</v>
      </c>
      <c r="D22" s="21">
        <v>22.050999999999998</v>
      </c>
      <c r="E22" s="179">
        <v>105000</v>
      </c>
      <c r="F22" s="161">
        <f t="shared" si="1"/>
        <v>2315355</v>
      </c>
    </row>
    <row r="23" spans="1:6" ht="15.75" customHeight="1">
      <c r="A23" s="43" t="s">
        <v>845</v>
      </c>
      <c r="B23" s="23" t="s">
        <v>26</v>
      </c>
      <c r="C23" s="43" t="s">
        <v>27</v>
      </c>
      <c r="D23" s="21">
        <v>9.0460000000000012</v>
      </c>
      <c r="E23" s="179">
        <v>107000</v>
      </c>
      <c r="F23" s="161">
        <f t="shared" si="1"/>
        <v>967922.00000000012</v>
      </c>
    </row>
    <row r="24" spans="1:6" ht="15.75" customHeight="1">
      <c r="A24" s="43" t="s">
        <v>840</v>
      </c>
      <c r="B24" s="23" t="s">
        <v>26</v>
      </c>
      <c r="C24" s="43" t="s">
        <v>27</v>
      </c>
      <c r="D24" s="21">
        <v>9.4530000000000012</v>
      </c>
      <c r="E24" s="179">
        <v>107000</v>
      </c>
      <c r="F24" s="161">
        <f t="shared" si="1"/>
        <v>1011471.0000000001</v>
      </c>
    </row>
    <row r="25" spans="1:6" ht="15.75" customHeight="1">
      <c r="A25" s="43" t="s">
        <v>841</v>
      </c>
      <c r="B25" s="23" t="s">
        <v>26</v>
      </c>
      <c r="C25" s="43" t="s">
        <v>27</v>
      </c>
      <c r="D25" s="21">
        <v>130.72800000000001</v>
      </c>
      <c r="E25" s="179">
        <v>109000</v>
      </c>
      <c r="F25" s="161">
        <f t="shared" si="1"/>
        <v>14249352.000000002</v>
      </c>
    </row>
    <row r="26" spans="1:6" ht="15.75" customHeight="1">
      <c r="A26" s="43" t="s">
        <v>835</v>
      </c>
      <c r="B26" s="23" t="s">
        <v>42</v>
      </c>
      <c r="C26" s="43" t="s">
        <v>52</v>
      </c>
      <c r="D26" s="21">
        <v>3.4910000000000001</v>
      </c>
      <c r="E26" s="179">
        <v>113000</v>
      </c>
      <c r="F26" s="161">
        <f t="shared" si="1"/>
        <v>394483</v>
      </c>
    </row>
    <row r="27" spans="1:6" ht="15.75" customHeight="1">
      <c r="A27" s="43" t="s">
        <v>836</v>
      </c>
      <c r="B27" s="23" t="s">
        <v>42</v>
      </c>
      <c r="C27" s="43" t="s">
        <v>27</v>
      </c>
      <c r="D27" s="21">
        <v>0.36200000000000099</v>
      </c>
      <c r="E27" s="171">
        <v>107000</v>
      </c>
      <c r="F27" s="161">
        <f t="shared" si="1"/>
        <v>38734.000000000109</v>
      </c>
    </row>
    <row r="28" spans="1:6" ht="15.75" customHeight="1">
      <c r="A28" s="43" t="s">
        <v>837</v>
      </c>
      <c r="B28" s="23" t="s">
        <v>42</v>
      </c>
      <c r="C28" s="43" t="s">
        <v>27</v>
      </c>
      <c r="D28" s="21">
        <v>29.126999999999999</v>
      </c>
      <c r="E28" s="171">
        <v>107000</v>
      </c>
      <c r="F28" s="161">
        <f t="shared" si="1"/>
        <v>3116589</v>
      </c>
    </row>
    <row r="29" spans="1:6" ht="15.75" customHeight="1">
      <c r="A29" s="43" t="s">
        <v>838</v>
      </c>
      <c r="B29" s="23" t="s">
        <v>42</v>
      </c>
      <c r="C29" s="43" t="s">
        <v>27</v>
      </c>
      <c r="D29" s="21">
        <v>112.04400000000001</v>
      </c>
      <c r="E29" s="179">
        <v>107000</v>
      </c>
      <c r="F29" s="161">
        <f t="shared" si="1"/>
        <v>11988708.000000002</v>
      </c>
    </row>
    <row r="30" spans="1:6" ht="15.75" customHeight="1">
      <c r="A30" s="43" t="s">
        <v>839</v>
      </c>
      <c r="B30" s="23" t="s">
        <v>42</v>
      </c>
      <c r="C30" s="43" t="s">
        <v>27</v>
      </c>
      <c r="D30" s="21">
        <v>111.13500000000001</v>
      </c>
      <c r="E30" s="179">
        <v>107000</v>
      </c>
      <c r="F30" s="161">
        <f t="shared" si="1"/>
        <v>11891445</v>
      </c>
    </row>
    <row r="31" spans="1:6" ht="15.75" customHeight="1">
      <c r="A31" s="15" t="s">
        <v>845</v>
      </c>
      <c r="B31" s="13" t="s">
        <v>42</v>
      </c>
      <c r="C31" s="15" t="s">
        <v>27</v>
      </c>
      <c r="D31" s="47">
        <v>139.06800000000001</v>
      </c>
      <c r="E31" s="179">
        <v>109000</v>
      </c>
      <c r="F31" s="161">
        <f t="shared" si="1"/>
        <v>15158412.000000002</v>
      </c>
    </row>
    <row r="32" spans="1:6" ht="15.75" customHeight="1">
      <c r="A32" s="15" t="s">
        <v>845</v>
      </c>
      <c r="B32" s="13" t="s">
        <v>42</v>
      </c>
      <c r="C32" s="15" t="s">
        <v>52</v>
      </c>
      <c r="D32" s="47">
        <v>10.023999999999999</v>
      </c>
      <c r="E32" s="179">
        <v>117000</v>
      </c>
      <c r="F32" s="161">
        <f t="shared" si="1"/>
        <v>1172808</v>
      </c>
    </row>
    <row r="33" spans="1:6" ht="15.75" customHeight="1">
      <c r="A33" s="43" t="s">
        <v>840</v>
      </c>
      <c r="B33" s="23" t="s">
        <v>42</v>
      </c>
      <c r="C33" s="43" t="s">
        <v>27</v>
      </c>
      <c r="D33" s="47">
        <v>49.129000000000005</v>
      </c>
      <c r="E33" s="179">
        <v>109000</v>
      </c>
      <c r="F33" s="161">
        <f t="shared" si="1"/>
        <v>5355061.0000000009</v>
      </c>
    </row>
    <row r="34" spans="1:6" ht="15.75" customHeight="1">
      <c r="A34" s="319" t="s">
        <v>19</v>
      </c>
      <c r="B34" s="320"/>
      <c r="C34" s="321"/>
      <c r="D34" s="243">
        <f>SUM(D11:D33)</f>
        <v>911.28</v>
      </c>
      <c r="E34" s="17"/>
    </row>
    <row r="35" spans="1:6" ht="15.75" customHeight="1">
      <c r="A35" s="196"/>
      <c r="B35" s="196"/>
      <c r="C35" s="196"/>
      <c r="E35" s="17"/>
    </row>
    <row r="36" spans="1:6" ht="15.75" customHeight="1">
      <c r="A36" s="19"/>
      <c r="B36" s="20"/>
      <c r="C36" s="8"/>
      <c r="E36" s="3"/>
    </row>
    <row r="37" spans="1:6" ht="15.75" customHeight="1">
      <c r="A37" s="6" t="s">
        <v>60</v>
      </c>
      <c r="B37" s="20"/>
      <c r="C37" s="8"/>
      <c r="E37" s="3"/>
    </row>
    <row r="38" spans="1:6" ht="15.75" customHeight="1">
      <c r="A38" s="10" t="s">
        <v>2</v>
      </c>
      <c r="B38" s="11" t="s">
        <v>3</v>
      </c>
      <c r="C38" s="11" t="s">
        <v>4</v>
      </c>
      <c r="D38" s="47" t="s">
        <v>825</v>
      </c>
      <c r="E38" s="12" t="s">
        <v>6</v>
      </c>
    </row>
    <row r="39" spans="1:6" ht="15.75" customHeight="1">
      <c r="A39" s="15" t="s">
        <v>65</v>
      </c>
      <c r="B39" s="13" t="s">
        <v>62</v>
      </c>
      <c r="C39" s="15" t="s">
        <v>63</v>
      </c>
      <c r="D39" s="47">
        <v>20.067</v>
      </c>
      <c r="E39" s="179">
        <v>115000</v>
      </c>
      <c r="F39" s="161">
        <f>D39*E39</f>
        <v>2307705</v>
      </c>
    </row>
    <row r="40" spans="1:6" ht="15.75" customHeight="1">
      <c r="A40" s="319" t="s">
        <v>19</v>
      </c>
      <c r="B40" s="320"/>
      <c r="C40" s="321"/>
      <c r="D40" s="243">
        <v>20.067</v>
      </c>
      <c r="E40" s="17"/>
      <c r="F40" s="161"/>
    </row>
    <row r="41" spans="1:6" ht="15.75" customHeight="1">
      <c r="A41" s="28"/>
      <c r="B41" s="20"/>
      <c r="C41" s="20"/>
      <c r="E41" s="2"/>
    </row>
    <row r="42" spans="1:6" ht="15.75" customHeight="1">
      <c r="A42" s="6" t="s">
        <v>87</v>
      </c>
      <c r="B42" s="186"/>
      <c r="C42" s="187"/>
      <c r="E42" s="189"/>
    </row>
    <row r="43" spans="1:6" ht="15.75" customHeight="1">
      <c r="A43" s="10" t="s">
        <v>2</v>
      </c>
      <c r="B43" s="11" t="s">
        <v>3</v>
      </c>
      <c r="C43" s="11" t="s">
        <v>4</v>
      </c>
      <c r="D43" s="47" t="s">
        <v>825</v>
      </c>
      <c r="E43" s="191" t="s">
        <v>6</v>
      </c>
    </row>
    <row r="44" spans="1:6" ht="15.75" customHeight="1">
      <c r="A44" s="27" t="s">
        <v>132</v>
      </c>
      <c r="B44" s="13"/>
      <c r="C44" s="13"/>
      <c r="D44" s="47">
        <v>0.17499999999999999</v>
      </c>
      <c r="E44" s="179">
        <v>70000</v>
      </c>
      <c r="F44" s="161">
        <f t="shared" ref="F44:F71" si="2">D44*E44</f>
        <v>12250</v>
      </c>
    </row>
    <row r="45" spans="1:6" ht="15.75" customHeight="1">
      <c r="A45" s="27" t="s">
        <v>133</v>
      </c>
      <c r="B45" s="13"/>
      <c r="C45" s="15"/>
      <c r="D45" s="47">
        <v>1.105</v>
      </c>
      <c r="E45" s="179">
        <v>70000</v>
      </c>
      <c r="F45" s="161">
        <f t="shared" si="2"/>
        <v>77350</v>
      </c>
    </row>
    <row r="46" spans="1:6" ht="15.75" customHeight="1">
      <c r="A46" s="27" t="s">
        <v>94</v>
      </c>
      <c r="B46" s="13" t="s">
        <v>26</v>
      </c>
      <c r="C46" s="15" t="s">
        <v>135</v>
      </c>
      <c r="D46" s="47">
        <v>2.7E-2</v>
      </c>
      <c r="E46" s="179">
        <v>75000</v>
      </c>
      <c r="F46" s="161">
        <f t="shared" si="2"/>
        <v>2025</v>
      </c>
    </row>
    <row r="47" spans="1:6" ht="15.75" customHeight="1">
      <c r="A47" s="27" t="s">
        <v>143</v>
      </c>
      <c r="B47" s="13" t="s">
        <v>42</v>
      </c>
      <c r="C47" s="15" t="s">
        <v>137</v>
      </c>
      <c r="D47" s="47">
        <v>0.02</v>
      </c>
      <c r="E47" s="179">
        <v>75000</v>
      </c>
      <c r="F47" s="161">
        <f t="shared" si="2"/>
        <v>1500</v>
      </c>
    </row>
    <row r="48" spans="1:6" ht="15.75" customHeight="1">
      <c r="A48" s="27" t="s">
        <v>143</v>
      </c>
      <c r="B48" s="13" t="s">
        <v>26</v>
      </c>
      <c r="C48" s="15" t="s">
        <v>137</v>
      </c>
      <c r="D48" s="47">
        <v>3.9E-2</v>
      </c>
      <c r="E48" s="179">
        <v>75000</v>
      </c>
      <c r="F48" s="161">
        <f t="shared" si="2"/>
        <v>2925</v>
      </c>
    </row>
    <row r="49" spans="1:6" ht="15.75" customHeight="1">
      <c r="A49" s="27" t="s">
        <v>145</v>
      </c>
      <c r="B49" s="13" t="s">
        <v>26</v>
      </c>
      <c r="C49" s="15" t="s">
        <v>73</v>
      </c>
      <c r="D49" s="47">
        <v>4.7E-2</v>
      </c>
      <c r="E49" s="179">
        <v>75000</v>
      </c>
      <c r="F49" s="161">
        <f t="shared" si="2"/>
        <v>3525</v>
      </c>
    </row>
    <row r="50" spans="1:6" ht="15.75" customHeight="1">
      <c r="A50" s="27" t="s">
        <v>145</v>
      </c>
      <c r="B50" s="13" t="s">
        <v>26</v>
      </c>
      <c r="C50" s="15" t="s">
        <v>137</v>
      </c>
      <c r="D50" s="47">
        <v>3.5000000000000003E-2</v>
      </c>
      <c r="E50" s="179">
        <v>75000</v>
      </c>
      <c r="F50" s="161">
        <f t="shared" si="2"/>
        <v>2625.0000000000005</v>
      </c>
    </row>
    <row r="51" spans="1:6" ht="15.75" customHeight="1">
      <c r="A51" s="27" t="s">
        <v>145</v>
      </c>
      <c r="B51" s="13" t="s">
        <v>26</v>
      </c>
      <c r="C51" s="15" t="s">
        <v>137</v>
      </c>
      <c r="D51" s="47">
        <v>0.02</v>
      </c>
      <c r="E51" s="179">
        <v>75000</v>
      </c>
      <c r="F51" s="161">
        <f t="shared" si="2"/>
        <v>1500</v>
      </c>
    </row>
    <row r="52" spans="1:6" ht="15.75" customHeight="1">
      <c r="A52" s="27" t="s">
        <v>146</v>
      </c>
      <c r="B52" s="13" t="s">
        <v>26</v>
      </c>
      <c r="C52" s="15" t="s">
        <v>137</v>
      </c>
      <c r="D52" s="47">
        <v>0.81799999999999995</v>
      </c>
      <c r="E52" s="179">
        <v>75000</v>
      </c>
      <c r="F52" s="161">
        <f t="shared" si="2"/>
        <v>61349.999999999993</v>
      </c>
    </row>
    <row r="53" spans="1:6" ht="15.75" customHeight="1">
      <c r="A53" s="27" t="s">
        <v>146</v>
      </c>
      <c r="B53" s="13" t="s">
        <v>26</v>
      </c>
      <c r="C53" s="15" t="s">
        <v>137</v>
      </c>
      <c r="D53" s="47">
        <v>7.0000000000000007E-2</v>
      </c>
      <c r="E53" s="179">
        <v>75000</v>
      </c>
      <c r="F53" s="161">
        <f t="shared" si="2"/>
        <v>5250.0000000000009</v>
      </c>
    </row>
    <row r="54" spans="1:6" ht="15.75" customHeight="1">
      <c r="A54" s="27" t="s">
        <v>147</v>
      </c>
      <c r="B54" s="13" t="s">
        <v>148</v>
      </c>
      <c r="C54" s="15" t="s">
        <v>149</v>
      </c>
      <c r="D54" s="47">
        <v>1.6259999999999999</v>
      </c>
      <c r="E54" s="179">
        <v>75000</v>
      </c>
      <c r="F54" s="161">
        <f t="shared" si="2"/>
        <v>121949.99999999999</v>
      </c>
    </row>
    <row r="55" spans="1:6" ht="15.75" customHeight="1">
      <c r="A55" s="27" t="s">
        <v>157</v>
      </c>
      <c r="B55" s="13" t="s">
        <v>26</v>
      </c>
      <c r="C55" s="15" t="s">
        <v>137</v>
      </c>
      <c r="D55" s="47">
        <v>7.1999999999999995E-2</v>
      </c>
      <c r="E55" s="179">
        <v>75000</v>
      </c>
      <c r="F55" s="161">
        <f t="shared" si="2"/>
        <v>5400</v>
      </c>
    </row>
    <row r="56" spans="1:6" ht="15.75" customHeight="1">
      <c r="A56" s="27" t="s">
        <v>158</v>
      </c>
      <c r="B56" s="13" t="s">
        <v>26</v>
      </c>
      <c r="C56" s="15" t="s">
        <v>137</v>
      </c>
      <c r="D56" s="47">
        <v>0.1</v>
      </c>
      <c r="E56" s="179">
        <v>75000</v>
      </c>
      <c r="F56" s="161">
        <f t="shared" si="2"/>
        <v>7500</v>
      </c>
    </row>
    <row r="57" spans="1:6" ht="15.75" customHeight="1">
      <c r="A57" s="27" t="s">
        <v>161</v>
      </c>
      <c r="B57" s="13" t="s">
        <v>26</v>
      </c>
      <c r="C57" s="15" t="s">
        <v>27</v>
      </c>
      <c r="D57" s="47">
        <v>8.4000000000000005E-2</v>
      </c>
      <c r="E57" s="179">
        <v>75000</v>
      </c>
      <c r="F57" s="161">
        <f t="shared" si="2"/>
        <v>6300</v>
      </c>
    </row>
    <row r="58" spans="1:6" ht="15.75" customHeight="1">
      <c r="A58" s="27" t="s">
        <v>163</v>
      </c>
      <c r="B58" s="13" t="s">
        <v>26</v>
      </c>
      <c r="C58" s="15" t="s">
        <v>153</v>
      </c>
      <c r="D58" s="47">
        <v>0.19600000000000001</v>
      </c>
      <c r="E58" s="179">
        <v>75000</v>
      </c>
      <c r="F58" s="161">
        <f t="shared" si="2"/>
        <v>14700</v>
      </c>
    </row>
    <row r="59" spans="1:6" ht="15.75" customHeight="1">
      <c r="A59" s="27" t="s">
        <v>164</v>
      </c>
      <c r="B59" s="13" t="s">
        <v>148</v>
      </c>
      <c r="C59" s="15" t="s">
        <v>149</v>
      </c>
      <c r="D59" s="47">
        <v>5.9189999999999996</v>
      </c>
      <c r="E59" s="179">
        <v>75000</v>
      </c>
      <c r="F59" s="161">
        <f t="shared" si="2"/>
        <v>443924.99999999994</v>
      </c>
    </row>
    <row r="60" spans="1:6" ht="15.75" customHeight="1">
      <c r="A60" s="27" t="s">
        <v>165</v>
      </c>
      <c r="B60" s="13" t="s">
        <v>26</v>
      </c>
      <c r="C60" s="15" t="s">
        <v>27</v>
      </c>
      <c r="D60" s="47">
        <v>0.17</v>
      </c>
      <c r="E60" s="179">
        <v>75000</v>
      </c>
      <c r="F60" s="161">
        <f t="shared" si="2"/>
        <v>12750.000000000002</v>
      </c>
    </row>
    <row r="61" spans="1:6" ht="15.75" customHeight="1">
      <c r="A61" s="27" t="s">
        <v>168</v>
      </c>
      <c r="B61" s="13" t="s">
        <v>148</v>
      </c>
      <c r="C61" s="15" t="s">
        <v>149</v>
      </c>
      <c r="D61" s="47">
        <v>3.6190000000000002</v>
      </c>
      <c r="E61" s="179">
        <v>75000</v>
      </c>
      <c r="F61" s="161">
        <f t="shared" si="2"/>
        <v>271425</v>
      </c>
    </row>
    <row r="62" spans="1:6" ht="15.75" customHeight="1">
      <c r="A62" s="27" t="s">
        <v>169</v>
      </c>
      <c r="B62" s="13" t="s">
        <v>148</v>
      </c>
      <c r="C62" s="15" t="s">
        <v>149</v>
      </c>
      <c r="D62" s="47">
        <v>2.8380000000000001</v>
      </c>
      <c r="E62" s="179">
        <v>75000</v>
      </c>
      <c r="F62" s="161">
        <f t="shared" si="2"/>
        <v>212850</v>
      </c>
    </row>
    <row r="63" spans="1:6" ht="15.75" customHeight="1">
      <c r="A63" s="27" t="s">
        <v>173</v>
      </c>
      <c r="B63" s="13" t="s">
        <v>26</v>
      </c>
      <c r="C63" s="15" t="s">
        <v>137</v>
      </c>
      <c r="D63" s="47">
        <v>0.39200000000000002</v>
      </c>
      <c r="E63" s="179">
        <v>75000</v>
      </c>
      <c r="F63" s="161">
        <f t="shared" si="2"/>
        <v>29400</v>
      </c>
    </row>
    <row r="64" spans="1:6" ht="15.75" customHeight="1">
      <c r="A64" s="27" t="s">
        <v>177</v>
      </c>
      <c r="B64" s="13" t="s">
        <v>26</v>
      </c>
      <c r="C64" s="15" t="s">
        <v>137</v>
      </c>
      <c r="D64" s="47">
        <v>0.79800000000000004</v>
      </c>
      <c r="E64" s="179">
        <v>75000</v>
      </c>
      <c r="F64" s="161">
        <f t="shared" si="2"/>
        <v>59850</v>
      </c>
    </row>
    <row r="65" spans="1:6" ht="15.75" customHeight="1">
      <c r="A65" s="27" t="s">
        <v>178</v>
      </c>
      <c r="B65" s="13" t="s">
        <v>26</v>
      </c>
      <c r="C65" s="15" t="s">
        <v>153</v>
      </c>
      <c r="D65" s="47">
        <v>1.1020000000000001</v>
      </c>
      <c r="E65" s="179">
        <v>75000</v>
      </c>
      <c r="F65" s="161">
        <f t="shared" si="2"/>
        <v>82650</v>
      </c>
    </row>
    <row r="66" spans="1:6" ht="15.75" customHeight="1">
      <c r="A66" s="27" t="s">
        <v>179</v>
      </c>
      <c r="B66" s="13" t="s">
        <v>180</v>
      </c>
      <c r="C66" s="15" t="s">
        <v>181</v>
      </c>
      <c r="D66" s="47">
        <v>1.143</v>
      </c>
      <c r="E66" s="179">
        <v>75000</v>
      </c>
      <c r="F66" s="161">
        <f t="shared" si="2"/>
        <v>85725</v>
      </c>
    </row>
    <row r="67" spans="1:6" ht="15.75" customHeight="1">
      <c r="A67" s="27" t="s">
        <v>182</v>
      </c>
      <c r="B67" s="13" t="s">
        <v>183</v>
      </c>
      <c r="C67" s="15" t="s">
        <v>72</v>
      </c>
      <c r="D67" s="47">
        <v>0.97499999999999998</v>
      </c>
      <c r="E67" s="179">
        <v>75000</v>
      </c>
      <c r="F67" s="161">
        <f t="shared" si="2"/>
        <v>73125</v>
      </c>
    </row>
    <row r="68" spans="1:6" ht="15.75" customHeight="1">
      <c r="A68" s="27" t="s">
        <v>184</v>
      </c>
      <c r="B68" s="13" t="s">
        <v>26</v>
      </c>
      <c r="C68" s="15" t="s">
        <v>185</v>
      </c>
      <c r="D68" s="47">
        <v>1.2210000000000001</v>
      </c>
      <c r="E68" s="179">
        <v>75000</v>
      </c>
      <c r="F68" s="161">
        <f t="shared" si="2"/>
        <v>91575</v>
      </c>
    </row>
    <row r="69" spans="1:6" ht="15.75" customHeight="1">
      <c r="A69" s="27" t="s">
        <v>186</v>
      </c>
      <c r="B69" s="13" t="s">
        <v>26</v>
      </c>
      <c r="C69" s="15" t="s">
        <v>187</v>
      </c>
      <c r="D69" s="47">
        <v>2.25</v>
      </c>
      <c r="E69" s="179">
        <v>75000</v>
      </c>
      <c r="F69" s="161">
        <f t="shared" si="2"/>
        <v>168750</v>
      </c>
    </row>
    <row r="70" spans="1:6" ht="15.75" customHeight="1">
      <c r="A70" s="27" t="s">
        <v>188</v>
      </c>
      <c r="B70" s="13" t="s">
        <v>183</v>
      </c>
      <c r="C70" s="15" t="s">
        <v>189</v>
      </c>
      <c r="D70" s="47">
        <v>2.5819999999999999</v>
      </c>
      <c r="E70" s="179">
        <v>75000</v>
      </c>
      <c r="F70" s="161">
        <f t="shared" si="2"/>
        <v>193650</v>
      </c>
    </row>
    <row r="71" spans="1:6" ht="15.75" customHeight="1">
      <c r="A71" s="27" t="s">
        <v>190</v>
      </c>
      <c r="B71" s="13" t="s">
        <v>26</v>
      </c>
      <c r="C71" s="15" t="s">
        <v>191</v>
      </c>
      <c r="D71" s="47">
        <v>1.329</v>
      </c>
      <c r="E71" s="179">
        <v>75000</v>
      </c>
      <c r="F71" s="161">
        <f t="shared" si="2"/>
        <v>99675</v>
      </c>
    </row>
    <row r="72" spans="1:6" ht="15.75" customHeight="1">
      <c r="A72" s="16" t="s">
        <v>19</v>
      </c>
      <c r="B72" s="16"/>
      <c r="C72" s="16"/>
      <c r="D72" s="243">
        <v>28.771999999999998</v>
      </c>
      <c r="E72" s="17"/>
    </row>
    <row r="73" spans="1:6" ht="15.75" customHeight="1">
      <c r="A73" s="196"/>
      <c r="B73" s="13"/>
      <c r="C73" s="13"/>
      <c r="E73" s="17"/>
    </row>
    <row r="74" spans="1:6" ht="15.75" customHeight="1">
      <c r="A74" s="197"/>
      <c r="B74" s="25"/>
      <c r="C74" s="25"/>
      <c r="E74" s="26"/>
    </row>
    <row r="75" spans="1:6" ht="15.75" customHeight="1">
      <c r="A75" s="30" t="s">
        <v>99</v>
      </c>
      <c r="B75" s="199"/>
      <c r="C75" s="199"/>
      <c r="E75" s="199"/>
    </row>
    <row r="76" spans="1:6" ht="15.75" customHeight="1">
      <c r="A76" s="333" t="s">
        <v>2</v>
      </c>
      <c r="B76" s="334" t="s">
        <v>100</v>
      </c>
      <c r="C76" s="335" t="s">
        <v>101</v>
      </c>
      <c r="D76" s="47" t="s">
        <v>847</v>
      </c>
      <c r="E76" s="336" t="s">
        <v>6</v>
      </c>
    </row>
    <row r="77" spans="1:6" ht="15.75" customHeight="1">
      <c r="A77" s="330"/>
      <c r="B77" s="330"/>
      <c r="C77" s="330"/>
      <c r="E77" s="330"/>
    </row>
    <row r="78" spans="1:6" ht="15.75" customHeight="1">
      <c r="A78" s="15" t="s">
        <v>102</v>
      </c>
      <c r="B78" s="31" t="s">
        <v>103</v>
      </c>
      <c r="C78" s="46" t="s">
        <v>104</v>
      </c>
      <c r="D78" s="47">
        <v>0.16500000000000001</v>
      </c>
      <c r="E78" s="179">
        <v>70000</v>
      </c>
      <c r="F78" s="161">
        <f t="shared" ref="F78:F79" si="3">D78*E78</f>
        <v>11550</v>
      </c>
    </row>
    <row r="79" spans="1:6" ht="15.75" customHeight="1">
      <c r="A79" s="15" t="s">
        <v>105</v>
      </c>
      <c r="B79" s="31" t="s">
        <v>106</v>
      </c>
      <c r="C79" s="46" t="s">
        <v>104</v>
      </c>
      <c r="D79" s="47">
        <v>4.49</v>
      </c>
      <c r="E79" s="179">
        <v>70000</v>
      </c>
      <c r="F79" s="161">
        <f t="shared" si="3"/>
        <v>314300</v>
      </c>
    </row>
    <row r="80" spans="1:6" ht="15.75" customHeight="1">
      <c r="A80" s="15" t="s">
        <v>107</v>
      </c>
      <c r="B80" s="31" t="s">
        <v>108</v>
      </c>
      <c r="C80" s="46" t="s">
        <v>104</v>
      </c>
      <c r="D80" s="47" t="s">
        <v>109</v>
      </c>
      <c r="E80" s="179">
        <v>70000</v>
      </c>
      <c r="F80" s="161">
        <f>0.344*E80</f>
        <v>24079.999999999996</v>
      </c>
    </row>
    <row r="81" spans="1:6" ht="15.75" customHeight="1">
      <c r="A81" s="15" t="s">
        <v>873</v>
      </c>
      <c r="B81" s="31" t="s">
        <v>108</v>
      </c>
      <c r="C81" s="46" t="s">
        <v>104</v>
      </c>
      <c r="D81" s="47" t="s">
        <v>874</v>
      </c>
      <c r="E81" s="179">
        <v>70000</v>
      </c>
      <c r="F81" s="161">
        <f>1.068*E81</f>
        <v>74760</v>
      </c>
    </row>
    <row r="82" spans="1:6" ht="15.75" customHeight="1">
      <c r="A82" s="15" t="s">
        <v>873</v>
      </c>
      <c r="B82" s="31" t="s">
        <v>108</v>
      </c>
      <c r="C82" s="46" t="s">
        <v>104</v>
      </c>
      <c r="D82" s="47">
        <v>0.66</v>
      </c>
      <c r="E82" s="179">
        <v>70000</v>
      </c>
      <c r="F82" s="161">
        <f t="shared" ref="F82:F84" si="4">D82*E82</f>
        <v>46200</v>
      </c>
    </row>
    <row r="83" spans="1:6" ht="15.75" customHeight="1">
      <c r="A83" s="33" t="s">
        <v>110</v>
      </c>
      <c r="B83" s="34" t="s">
        <v>108</v>
      </c>
      <c r="C83" s="244" t="s">
        <v>104</v>
      </c>
      <c r="D83" s="47">
        <v>0.4</v>
      </c>
      <c r="E83" s="179">
        <v>70000</v>
      </c>
      <c r="F83" s="161">
        <f t="shared" si="4"/>
        <v>28000</v>
      </c>
    </row>
    <row r="84" spans="1:6" ht="15.75" customHeight="1">
      <c r="A84" s="15" t="s">
        <v>111</v>
      </c>
      <c r="B84" s="31" t="s">
        <v>112</v>
      </c>
      <c r="C84" s="46" t="s">
        <v>104</v>
      </c>
      <c r="D84" s="47">
        <v>0.75</v>
      </c>
      <c r="E84" s="179">
        <v>70000</v>
      </c>
      <c r="F84" s="161">
        <f t="shared" si="4"/>
        <v>52500</v>
      </c>
    </row>
    <row r="85" spans="1:6" ht="15.75" customHeight="1">
      <c r="A85" s="15" t="s">
        <v>113</v>
      </c>
      <c r="B85" s="31" t="s">
        <v>108</v>
      </c>
      <c r="C85" s="46" t="s">
        <v>104</v>
      </c>
      <c r="D85" s="47" t="s">
        <v>114</v>
      </c>
      <c r="E85" s="179">
        <v>70000</v>
      </c>
      <c r="F85" s="161">
        <f>0.567*E85</f>
        <v>39690</v>
      </c>
    </row>
    <row r="86" spans="1:6" ht="15.75" customHeight="1">
      <c r="A86" s="33" t="s">
        <v>115</v>
      </c>
      <c r="B86" s="34" t="s">
        <v>116</v>
      </c>
      <c r="C86" s="244" t="s">
        <v>104</v>
      </c>
      <c r="D86" s="47">
        <v>0.80800000000000005</v>
      </c>
      <c r="E86" s="179">
        <v>70000</v>
      </c>
      <c r="F86" s="161">
        <f t="shared" ref="F86:F95" si="5">D86*E86</f>
        <v>56560</v>
      </c>
    </row>
    <row r="87" spans="1:6" ht="15.75" customHeight="1">
      <c r="A87" s="15" t="s">
        <v>117</v>
      </c>
      <c r="B87" s="31" t="s">
        <v>116</v>
      </c>
      <c r="C87" s="46" t="s">
        <v>104</v>
      </c>
      <c r="D87" s="47">
        <v>0.88</v>
      </c>
      <c r="E87" s="179">
        <v>70000</v>
      </c>
      <c r="F87" s="161">
        <f t="shared" si="5"/>
        <v>61600</v>
      </c>
    </row>
    <row r="88" spans="1:6" ht="15.75" customHeight="1">
      <c r="A88" s="33" t="s">
        <v>117</v>
      </c>
      <c r="B88" s="34" t="s">
        <v>116</v>
      </c>
      <c r="C88" s="244" t="s">
        <v>104</v>
      </c>
      <c r="D88" s="47">
        <v>1.776</v>
      </c>
      <c r="E88" s="179">
        <v>70000</v>
      </c>
      <c r="F88" s="161">
        <f t="shared" si="5"/>
        <v>124320</v>
      </c>
    </row>
    <row r="89" spans="1:6" ht="15.75" customHeight="1">
      <c r="A89" s="33" t="s">
        <v>118</v>
      </c>
      <c r="B89" s="34">
        <v>20</v>
      </c>
      <c r="C89" s="244" t="s">
        <v>104</v>
      </c>
      <c r="D89" s="47">
        <v>1</v>
      </c>
      <c r="E89" s="179">
        <v>70000</v>
      </c>
      <c r="F89" s="161">
        <f t="shared" si="5"/>
        <v>70000</v>
      </c>
    </row>
    <row r="90" spans="1:6" ht="15.75" customHeight="1">
      <c r="A90" s="33" t="s">
        <v>119</v>
      </c>
      <c r="B90" s="34" t="s">
        <v>116</v>
      </c>
      <c r="C90" s="244" t="s">
        <v>104</v>
      </c>
      <c r="D90" s="47">
        <v>0.6</v>
      </c>
      <c r="E90" s="179">
        <v>70000</v>
      </c>
      <c r="F90" s="161">
        <f t="shared" si="5"/>
        <v>42000</v>
      </c>
    </row>
    <row r="91" spans="1:6" ht="15.75" customHeight="1">
      <c r="A91" s="15" t="s">
        <v>875</v>
      </c>
      <c r="B91" s="31">
        <v>20</v>
      </c>
      <c r="C91" s="46" t="s">
        <v>104</v>
      </c>
      <c r="D91" s="47">
        <v>1.1499999999999999</v>
      </c>
      <c r="E91" s="179">
        <v>70000</v>
      </c>
      <c r="F91" s="161">
        <f t="shared" si="5"/>
        <v>80500</v>
      </c>
    </row>
    <row r="92" spans="1:6" ht="15.75" customHeight="1">
      <c r="A92" s="15" t="s">
        <v>876</v>
      </c>
      <c r="B92" s="31" t="s">
        <v>877</v>
      </c>
      <c r="C92" s="46" t="s">
        <v>104</v>
      </c>
      <c r="D92" s="47">
        <v>5.5350000000000001</v>
      </c>
      <c r="E92" s="179">
        <v>70000</v>
      </c>
      <c r="F92" s="161">
        <f t="shared" si="5"/>
        <v>387450</v>
      </c>
    </row>
    <row r="93" spans="1:6" ht="15.75" customHeight="1">
      <c r="A93" s="33" t="s">
        <v>876</v>
      </c>
      <c r="B93" s="34" t="s">
        <v>877</v>
      </c>
      <c r="C93" s="244" t="s">
        <v>104</v>
      </c>
      <c r="D93" s="47">
        <v>0.78300000000000003</v>
      </c>
      <c r="E93" s="179">
        <v>70000</v>
      </c>
      <c r="F93" s="161">
        <f t="shared" si="5"/>
        <v>54810</v>
      </c>
    </row>
    <row r="94" spans="1:6" ht="15.75" customHeight="1">
      <c r="A94" s="15" t="s">
        <v>878</v>
      </c>
      <c r="B94" s="31">
        <v>20</v>
      </c>
      <c r="C94" s="46" t="s">
        <v>104</v>
      </c>
      <c r="D94" s="47">
        <v>13.260000000000002</v>
      </c>
      <c r="E94" s="179">
        <v>70000</v>
      </c>
      <c r="F94" s="161">
        <f t="shared" si="5"/>
        <v>928200.00000000012</v>
      </c>
    </row>
    <row r="95" spans="1:6" ht="15.75" customHeight="1">
      <c r="A95" s="33" t="s">
        <v>878</v>
      </c>
      <c r="B95" s="34" t="s">
        <v>127</v>
      </c>
      <c r="C95" s="244" t="s">
        <v>104</v>
      </c>
      <c r="D95" s="47">
        <v>0.86199999999999999</v>
      </c>
      <c r="E95" s="179">
        <v>70000</v>
      </c>
      <c r="F95" s="161">
        <f t="shared" si="5"/>
        <v>60340</v>
      </c>
    </row>
    <row r="96" spans="1:6" ht="15.75" customHeight="1">
      <c r="A96" s="319" t="s">
        <v>19</v>
      </c>
      <c r="B96" s="320"/>
      <c r="C96" s="321"/>
      <c r="D96" s="243">
        <v>33.119000000000007</v>
      </c>
      <c r="E96" s="36"/>
    </row>
    <row r="97" spans="1:6" ht="15.75" customHeight="1">
      <c r="A97" s="3"/>
      <c r="B97" s="3"/>
      <c r="C97" s="3"/>
      <c r="E97" s="3"/>
    </row>
    <row r="98" spans="1:6" ht="15.75" customHeight="1">
      <c r="A98" s="245" t="s">
        <v>879</v>
      </c>
      <c r="B98" s="26"/>
      <c r="C98" s="26"/>
      <c r="E98" s="26"/>
    </row>
    <row r="99" spans="1:6" ht="15.75" customHeight="1">
      <c r="A99" s="333" t="s">
        <v>2</v>
      </c>
      <c r="B99" s="334" t="s">
        <v>100</v>
      </c>
      <c r="C99" s="335" t="s">
        <v>101</v>
      </c>
      <c r="D99" s="47" t="s">
        <v>847</v>
      </c>
      <c r="E99" s="336" t="s">
        <v>6</v>
      </c>
    </row>
    <row r="100" spans="1:6" ht="15.75" customHeight="1">
      <c r="A100" s="330"/>
      <c r="B100" s="330"/>
      <c r="C100" s="330"/>
      <c r="E100" s="330"/>
    </row>
    <row r="101" spans="1:6" ht="15.75" customHeight="1">
      <c r="A101" s="15" t="s">
        <v>880</v>
      </c>
      <c r="B101" s="13" t="s">
        <v>26</v>
      </c>
      <c r="C101" s="46" t="s">
        <v>881</v>
      </c>
      <c r="D101" s="47">
        <v>8.2629999999999999</v>
      </c>
      <c r="E101" s="179">
        <v>125000</v>
      </c>
      <c r="F101" s="161">
        <f>D101*E101</f>
        <v>1032875</v>
      </c>
    </row>
    <row r="102" spans="1:6" ht="15.75" customHeight="1"/>
    <row r="103" spans="1:6" ht="15.75" customHeight="1">
      <c r="F103" s="246">
        <f>SUM(F3:F102)</f>
        <v>111605780</v>
      </c>
    </row>
    <row r="104" spans="1:6" ht="15.75" customHeight="1"/>
    <row r="105" spans="1:6" ht="15.75" customHeight="1"/>
    <row r="106" spans="1:6" ht="15.75" customHeight="1"/>
    <row r="107" spans="1:6" ht="15.75" customHeight="1"/>
    <row r="108" spans="1:6" ht="15.75" customHeight="1"/>
    <row r="109" spans="1:6" ht="15.75" customHeight="1"/>
    <row r="110" spans="1:6" ht="15.75" customHeight="1"/>
    <row r="111" spans="1:6" ht="15.75" customHeight="1"/>
    <row r="112" spans="1: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E76:E77"/>
    <mergeCell ref="A7:C7"/>
    <mergeCell ref="A34:C34"/>
    <mergeCell ref="A40:C40"/>
    <mergeCell ref="A76:A77"/>
    <mergeCell ref="B76:B77"/>
    <mergeCell ref="C76:C77"/>
    <mergeCell ref="A96:C96"/>
    <mergeCell ref="A99:A100"/>
    <mergeCell ref="B99:B100"/>
    <mergeCell ref="C99:C100"/>
    <mergeCell ref="E99:E10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9.140625" customWidth="1"/>
    <col min="2" max="2" width="32.5703125" customWidth="1"/>
    <col min="3" max="3" width="9" customWidth="1"/>
    <col min="4" max="4" width="13.28515625" customWidth="1"/>
    <col min="5" max="5" width="7.7109375" customWidth="1"/>
    <col min="6" max="6" width="17.140625" customWidth="1"/>
    <col min="7" max="26" width="8" customWidth="1"/>
  </cols>
  <sheetData>
    <row r="1" spans="1:6">
      <c r="A1" s="3" t="s">
        <v>882</v>
      </c>
      <c r="B1" s="3"/>
      <c r="C1" s="3"/>
      <c r="D1" s="3"/>
      <c r="E1" s="3"/>
    </row>
    <row r="2" spans="1:6" ht="45" customHeight="1">
      <c r="A2" s="247" t="s">
        <v>883</v>
      </c>
      <c r="B2" s="247" t="s">
        <v>884</v>
      </c>
      <c r="C2" s="247" t="s">
        <v>885</v>
      </c>
      <c r="D2" s="247" t="s">
        <v>886</v>
      </c>
      <c r="E2" s="248" t="s">
        <v>858</v>
      </c>
      <c r="F2" s="42" t="s">
        <v>887</v>
      </c>
    </row>
    <row r="3" spans="1:6" ht="15.75" customHeight="1">
      <c r="A3" s="249">
        <v>404</v>
      </c>
      <c r="B3" s="250" t="s">
        <v>888</v>
      </c>
      <c r="C3" s="251" t="s">
        <v>889</v>
      </c>
      <c r="D3" s="252" t="s">
        <v>890</v>
      </c>
      <c r="E3" s="253">
        <v>40</v>
      </c>
      <c r="F3" s="254">
        <v>43.055</v>
      </c>
    </row>
    <row r="4" spans="1:6" ht="15.75" customHeight="1">
      <c r="A4" s="249">
        <v>404</v>
      </c>
      <c r="B4" s="250" t="s">
        <v>891</v>
      </c>
      <c r="C4" s="251" t="s">
        <v>889</v>
      </c>
      <c r="D4" s="255" t="s">
        <v>890</v>
      </c>
      <c r="E4" s="253">
        <v>60</v>
      </c>
      <c r="F4" s="254">
        <v>62.045999999999999</v>
      </c>
    </row>
    <row r="5" spans="1:6" ht="15.75" customHeight="1">
      <c r="A5" s="256">
        <v>404</v>
      </c>
      <c r="B5" s="257" t="s">
        <v>892</v>
      </c>
      <c r="C5" s="258" t="s">
        <v>889</v>
      </c>
      <c r="D5" s="259" t="s">
        <v>893</v>
      </c>
      <c r="E5" s="260">
        <v>60</v>
      </c>
      <c r="F5" s="261"/>
    </row>
    <row r="6" spans="1:6" ht="15.75" customHeight="1">
      <c r="A6" s="256">
        <v>404</v>
      </c>
      <c r="B6" s="257" t="s">
        <v>894</v>
      </c>
      <c r="C6" s="258" t="s">
        <v>889</v>
      </c>
      <c r="D6" s="262" t="s">
        <v>890</v>
      </c>
      <c r="E6" s="260">
        <v>40</v>
      </c>
      <c r="F6" s="261">
        <v>29.245000000000001</v>
      </c>
    </row>
    <row r="7" spans="1:6" ht="15.75" customHeight="1">
      <c r="A7" s="256">
        <v>404</v>
      </c>
      <c r="B7" s="257" t="s">
        <v>895</v>
      </c>
      <c r="C7" s="258" t="s">
        <v>889</v>
      </c>
      <c r="D7" s="259" t="s">
        <v>893</v>
      </c>
      <c r="E7" s="260">
        <v>80</v>
      </c>
      <c r="F7" s="261">
        <v>66.599999999999994</v>
      </c>
    </row>
    <row r="8" spans="1:6" ht="15.75" customHeight="1">
      <c r="A8" s="256">
        <v>404</v>
      </c>
      <c r="B8" s="257" t="s">
        <v>896</v>
      </c>
      <c r="C8" s="258" t="s">
        <v>889</v>
      </c>
      <c r="D8" s="259" t="s">
        <v>893</v>
      </c>
      <c r="E8" s="260">
        <v>80</v>
      </c>
      <c r="F8" s="261"/>
    </row>
    <row r="9" spans="1:6" ht="15.75" customHeight="1">
      <c r="A9" s="256">
        <v>404</v>
      </c>
      <c r="B9" s="257" t="s">
        <v>897</v>
      </c>
      <c r="C9" s="258" t="s">
        <v>889</v>
      </c>
      <c r="D9" s="259" t="s">
        <v>893</v>
      </c>
      <c r="E9" s="260">
        <v>80</v>
      </c>
      <c r="F9" s="261"/>
    </row>
    <row r="10" spans="1:6" ht="15.75" customHeight="1">
      <c r="A10" s="256">
        <v>404</v>
      </c>
      <c r="B10" s="257" t="s">
        <v>898</v>
      </c>
      <c r="C10" s="258" t="s">
        <v>889</v>
      </c>
      <c r="D10" s="259" t="s">
        <v>893</v>
      </c>
      <c r="E10" s="260">
        <v>80</v>
      </c>
      <c r="F10" s="261"/>
    </row>
    <row r="11" spans="1:6" ht="15.75" customHeight="1">
      <c r="A11" s="256">
        <v>404</v>
      </c>
      <c r="B11" s="257" t="s">
        <v>899</v>
      </c>
      <c r="C11" s="258" t="s">
        <v>889</v>
      </c>
      <c r="D11" s="259" t="s">
        <v>890</v>
      </c>
      <c r="E11" s="260">
        <v>60</v>
      </c>
      <c r="F11" s="261">
        <v>36.963000000000001</v>
      </c>
    </row>
    <row r="12" spans="1:6" ht="15.75" customHeight="1">
      <c r="A12" s="256">
        <v>404</v>
      </c>
      <c r="B12" s="257" t="s">
        <v>900</v>
      </c>
      <c r="C12" s="258" t="s">
        <v>889</v>
      </c>
      <c r="D12" s="259" t="s">
        <v>893</v>
      </c>
      <c r="E12" s="260">
        <v>60</v>
      </c>
      <c r="F12" s="261">
        <v>44.088000000000001</v>
      </c>
    </row>
    <row r="13" spans="1:6" ht="15.75" customHeight="1">
      <c r="A13" s="249">
        <v>404</v>
      </c>
      <c r="B13" s="250" t="s">
        <v>901</v>
      </c>
      <c r="C13" s="251" t="s">
        <v>889</v>
      </c>
      <c r="D13" s="252" t="s">
        <v>893</v>
      </c>
      <c r="E13" s="253">
        <v>60</v>
      </c>
      <c r="F13" s="254">
        <v>61.491999999999997</v>
      </c>
    </row>
    <row r="14" spans="1:6" ht="15.75" customHeight="1">
      <c r="A14" s="256">
        <v>404</v>
      </c>
      <c r="B14" s="257" t="s">
        <v>902</v>
      </c>
      <c r="C14" s="258" t="s">
        <v>889</v>
      </c>
      <c r="D14" s="259" t="s">
        <v>893</v>
      </c>
      <c r="E14" s="260">
        <v>60</v>
      </c>
      <c r="F14" s="261"/>
    </row>
    <row r="15" spans="1:6" ht="15.75" customHeight="1">
      <c r="A15" s="256">
        <v>404</v>
      </c>
      <c r="B15" s="257" t="s">
        <v>903</v>
      </c>
      <c r="C15" s="258" t="s">
        <v>889</v>
      </c>
      <c r="D15" s="259" t="s">
        <v>893</v>
      </c>
      <c r="E15" s="260">
        <v>60</v>
      </c>
      <c r="F15" s="261"/>
    </row>
    <row r="16" spans="1:6" ht="15.75" customHeight="1">
      <c r="A16" s="256">
        <v>404</v>
      </c>
      <c r="B16" s="257" t="s">
        <v>904</v>
      </c>
      <c r="C16" s="258" t="s">
        <v>889</v>
      </c>
      <c r="D16" s="259" t="s">
        <v>893</v>
      </c>
      <c r="E16" s="260">
        <v>60</v>
      </c>
      <c r="F16" s="261"/>
    </row>
    <row r="17" spans="1:6">
      <c r="A17" s="263"/>
      <c r="E17" s="4">
        <f t="shared" ref="E17:F17" si="0">SUM(E3:E16)</f>
        <v>880</v>
      </c>
      <c r="F17" s="182">
        <f t="shared" si="0"/>
        <v>343.48900000000003</v>
      </c>
    </row>
    <row r="18" spans="1:6">
      <c r="A18" s="3"/>
      <c r="B18" s="3"/>
      <c r="C18" s="3"/>
      <c r="D18" s="3"/>
      <c r="E18" s="3"/>
    </row>
    <row r="19" spans="1:6" ht="15.75" customHeight="1">
      <c r="A19" s="3" t="s">
        <v>905</v>
      </c>
      <c r="B19" s="3"/>
      <c r="C19" s="3"/>
      <c r="D19" s="3"/>
      <c r="E19" s="3"/>
    </row>
    <row r="20" spans="1:6" ht="38.25" customHeight="1">
      <c r="A20" s="264" t="s">
        <v>883</v>
      </c>
      <c r="B20" s="264" t="s">
        <v>884</v>
      </c>
      <c r="C20" s="264" t="s">
        <v>885</v>
      </c>
      <c r="D20" s="264" t="s">
        <v>886</v>
      </c>
      <c r="E20" s="264" t="s">
        <v>858</v>
      </c>
    </row>
    <row r="21" spans="1:6" ht="15.75" customHeight="1"/>
    <row r="22" spans="1:6" ht="15.75" customHeight="1">
      <c r="A22" s="249">
        <v>426</v>
      </c>
      <c r="B22" s="250" t="s">
        <v>906</v>
      </c>
      <c r="C22" s="251" t="s">
        <v>889</v>
      </c>
      <c r="D22" s="252" t="s">
        <v>907</v>
      </c>
      <c r="E22" s="251">
        <v>24.28</v>
      </c>
      <c r="F22" s="251">
        <v>24.28</v>
      </c>
    </row>
    <row r="23" spans="1:6" ht="15.75" customHeight="1">
      <c r="A23" s="249">
        <v>426</v>
      </c>
      <c r="B23" s="250" t="s">
        <v>908</v>
      </c>
      <c r="C23" s="251" t="s">
        <v>889</v>
      </c>
      <c r="D23" s="255" t="s">
        <v>907</v>
      </c>
      <c r="E23" s="251">
        <v>42.75</v>
      </c>
      <c r="F23" s="265">
        <v>42.006999999999998</v>
      </c>
    </row>
    <row r="24" spans="1:6" ht="15.75" customHeight="1">
      <c r="A24" s="266"/>
      <c r="E24" s="47">
        <f t="shared" ref="E24:F24" si="1">SUM(E22:E23)</f>
        <v>67.03</v>
      </c>
      <c r="F24" s="47">
        <f t="shared" si="1"/>
        <v>66.287000000000006</v>
      </c>
    </row>
    <row r="25" spans="1:6" ht="15.75" customHeight="1">
      <c r="A25" s="267"/>
      <c r="B25" s="267"/>
      <c r="C25" s="267"/>
      <c r="D25" s="267"/>
      <c r="E25" s="267"/>
    </row>
    <row r="26" spans="1:6" ht="15.75" customHeight="1">
      <c r="A26" s="3" t="s">
        <v>909</v>
      </c>
      <c r="B26" s="3"/>
      <c r="C26" s="3"/>
      <c r="D26" s="3"/>
      <c r="E26" s="3"/>
    </row>
    <row r="27" spans="1:6" ht="38.25" customHeight="1">
      <c r="A27" s="264" t="s">
        <v>883</v>
      </c>
      <c r="B27" s="264" t="s">
        <v>884</v>
      </c>
      <c r="C27" s="264" t="s">
        <v>885</v>
      </c>
      <c r="D27" s="264" t="s">
        <v>886</v>
      </c>
      <c r="E27" s="264" t="s">
        <v>858</v>
      </c>
    </row>
    <row r="28" spans="1:6" ht="15.75" customHeight="1"/>
    <row r="29" spans="1:6" ht="15.75" customHeight="1">
      <c r="A29" s="256">
        <v>431</v>
      </c>
      <c r="B29" s="257" t="s">
        <v>910</v>
      </c>
      <c r="C29" s="258" t="s">
        <v>889</v>
      </c>
      <c r="D29" s="259" t="s">
        <v>907</v>
      </c>
      <c r="E29" s="258">
        <v>19</v>
      </c>
      <c r="F29" s="268">
        <v>13.449</v>
      </c>
    </row>
    <row r="30" spans="1:6" ht="15.75" customHeight="1">
      <c r="A30" s="249">
        <v>431</v>
      </c>
      <c r="B30" s="250" t="s">
        <v>911</v>
      </c>
      <c r="C30" s="251" t="s">
        <v>889</v>
      </c>
      <c r="D30" s="255" t="s">
        <v>907</v>
      </c>
      <c r="E30" s="251">
        <v>20.510999999999999</v>
      </c>
      <c r="F30" s="265">
        <v>21.503</v>
      </c>
    </row>
    <row r="31" spans="1:6" ht="15.75" customHeight="1">
      <c r="A31" s="249">
        <v>431</v>
      </c>
      <c r="B31" s="250" t="s">
        <v>912</v>
      </c>
      <c r="C31" s="251" t="s">
        <v>889</v>
      </c>
      <c r="D31" s="255" t="s">
        <v>907</v>
      </c>
      <c r="E31" s="251">
        <v>30.387</v>
      </c>
      <c r="F31" s="265">
        <v>30.093</v>
      </c>
    </row>
    <row r="32" spans="1:6" ht="15.75" customHeight="1">
      <c r="A32" s="249">
        <v>431</v>
      </c>
      <c r="B32" s="250" t="s">
        <v>913</v>
      </c>
      <c r="C32" s="251" t="s">
        <v>889</v>
      </c>
      <c r="D32" s="255" t="s">
        <v>907</v>
      </c>
      <c r="E32" s="251">
        <v>9.1069999999999993</v>
      </c>
      <c r="F32" s="265">
        <v>7.2229999999999999</v>
      </c>
    </row>
    <row r="33" spans="1:26" ht="15.75" customHeight="1">
      <c r="A33" s="249">
        <v>431</v>
      </c>
      <c r="B33" s="250" t="s">
        <v>914</v>
      </c>
      <c r="C33" s="251" t="s">
        <v>889</v>
      </c>
      <c r="D33" s="252" t="s">
        <v>893</v>
      </c>
      <c r="E33" s="251">
        <v>0.60299999999999998</v>
      </c>
      <c r="F33" s="265">
        <v>0.42399999999999999</v>
      </c>
    </row>
    <row r="34" spans="1:26" ht="15.75" customHeight="1">
      <c r="A34" s="249">
        <v>431</v>
      </c>
      <c r="B34" s="250" t="s">
        <v>915</v>
      </c>
      <c r="C34" s="251" t="s">
        <v>889</v>
      </c>
      <c r="D34" s="255" t="s">
        <v>907</v>
      </c>
      <c r="E34" s="251">
        <v>13.475</v>
      </c>
      <c r="F34" s="265">
        <v>12.36</v>
      </c>
    </row>
    <row r="35" spans="1:26" ht="15.75" customHeight="1">
      <c r="A35" s="256">
        <v>431</v>
      </c>
      <c r="B35" s="257" t="s">
        <v>916</v>
      </c>
      <c r="C35" s="258" t="s">
        <v>889</v>
      </c>
      <c r="D35" s="259" t="s">
        <v>893</v>
      </c>
      <c r="E35" s="258">
        <v>12.957000000000001</v>
      </c>
      <c r="F35" s="268">
        <v>7.79</v>
      </c>
    </row>
    <row r="36" spans="1:26" ht="15.75" customHeight="1">
      <c r="A36" s="249">
        <v>431</v>
      </c>
      <c r="B36" s="250" t="s">
        <v>917</v>
      </c>
      <c r="C36" s="251" t="s">
        <v>889</v>
      </c>
      <c r="D36" s="252" t="s">
        <v>893</v>
      </c>
      <c r="E36" s="251">
        <v>10.021000000000001</v>
      </c>
      <c r="F36" s="265">
        <v>10.023999999999999</v>
      </c>
    </row>
    <row r="37" spans="1:26" ht="15.75" customHeight="1">
      <c r="A37" s="269"/>
      <c r="B37" s="250" t="s">
        <v>918</v>
      </c>
      <c r="C37" s="270"/>
      <c r="D37" s="271"/>
      <c r="E37" s="270"/>
      <c r="F37" s="265">
        <v>4.4749999999999996</v>
      </c>
      <c r="G37" s="3"/>
      <c r="H37" s="3"/>
      <c r="I37" s="3"/>
      <c r="J37" s="3"/>
      <c r="K37" s="3"/>
      <c r="L37" s="3"/>
      <c r="M37" s="3"/>
      <c r="N37" s="3"/>
      <c r="O37" s="3"/>
      <c r="P37" s="3"/>
      <c r="Q37" s="3"/>
      <c r="R37" s="3"/>
      <c r="S37" s="3"/>
      <c r="T37" s="3"/>
      <c r="U37" s="3"/>
      <c r="V37" s="3"/>
      <c r="W37" s="3"/>
      <c r="X37" s="3"/>
      <c r="Y37" s="3"/>
      <c r="Z37" s="3"/>
    </row>
    <row r="38" spans="1:26" ht="15.75" customHeight="1">
      <c r="A38" s="266"/>
      <c r="E38" s="47">
        <f t="shared" ref="E38:F38" si="2">SUM(E29:E37)</f>
        <v>116.06099999999999</v>
      </c>
      <c r="F38" s="182">
        <f t="shared" si="2"/>
        <v>107.34100000000001</v>
      </c>
    </row>
    <row r="39" spans="1:26" ht="15.75" customHeight="1">
      <c r="A39" s="3"/>
      <c r="B39" s="3"/>
      <c r="C39" s="3"/>
      <c r="D39" s="3"/>
      <c r="E39" s="3"/>
    </row>
    <row r="40" spans="1:26" ht="15.75" customHeight="1">
      <c r="A40" s="3" t="s">
        <v>919</v>
      </c>
      <c r="B40" s="3"/>
      <c r="C40" s="3"/>
      <c r="D40" s="3"/>
      <c r="E40" s="3"/>
    </row>
    <row r="41" spans="1:26" ht="38.25" customHeight="1">
      <c r="A41" s="264" t="s">
        <v>883</v>
      </c>
      <c r="B41" s="264" t="s">
        <v>884</v>
      </c>
      <c r="C41" s="264" t="s">
        <v>885</v>
      </c>
      <c r="D41" s="264" t="s">
        <v>886</v>
      </c>
      <c r="E41" s="264" t="s">
        <v>858</v>
      </c>
    </row>
    <row r="42" spans="1:26" ht="15.75" customHeight="1"/>
    <row r="43" spans="1:26" ht="26.25" customHeight="1">
      <c r="A43" s="249">
        <v>432</v>
      </c>
      <c r="B43" s="250" t="s">
        <v>920</v>
      </c>
      <c r="C43" s="251" t="s">
        <v>889</v>
      </c>
      <c r="D43" s="252" t="s">
        <v>921</v>
      </c>
      <c r="E43" s="251">
        <v>19.71</v>
      </c>
      <c r="F43" s="265">
        <v>11.186</v>
      </c>
    </row>
    <row r="44" spans="1:26" ht="26.25" customHeight="1">
      <c r="A44" s="249">
        <v>432</v>
      </c>
      <c r="B44" s="250" t="s">
        <v>922</v>
      </c>
      <c r="C44" s="251" t="s">
        <v>889</v>
      </c>
      <c r="D44" s="255" t="s">
        <v>921</v>
      </c>
      <c r="E44" s="251">
        <v>7.6</v>
      </c>
      <c r="F44" s="265">
        <v>2.6459999999999999</v>
      </c>
    </row>
    <row r="45" spans="1:26" ht="15.75" customHeight="1">
      <c r="A45" s="266"/>
      <c r="E45" s="47">
        <f t="shared" ref="E45:F45" si="3">SUM(E43:E44)</f>
        <v>27.310000000000002</v>
      </c>
      <c r="F45" s="182">
        <f t="shared" si="3"/>
        <v>13.832000000000001</v>
      </c>
    </row>
    <row r="46" spans="1:26" ht="15.75" customHeight="1">
      <c r="A46" s="267"/>
      <c r="B46" s="267"/>
      <c r="C46" s="267"/>
      <c r="D46" s="267"/>
      <c r="E46" s="267"/>
    </row>
    <row r="47" spans="1:26" ht="15.75" customHeight="1">
      <c r="A47" s="3" t="s">
        <v>923</v>
      </c>
      <c r="B47" s="267"/>
      <c r="C47" s="267"/>
      <c r="D47" s="267"/>
      <c r="E47" s="267"/>
    </row>
    <row r="48" spans="1:26" ht="38.25" customHeight="1">
      <c r="A48" s="264" t="s">
        <v>883</v>
      </c>
      <c r="B48" s="272" t="s">
        <v>884</v>
      </c>
      <c r="C48" s="272" t="s">
        <v>885</v>
      </c>
      <c r="D48" s="272" t="s">
        <v>886</v>
      </c>
      <c r="E48" s="272" t="s">
        <v>858</v>
      </c>
    </row>
    <row r="49" spans="1:8" ht="15.75" customHeight="1"/>
    <row r="50" spans="1:8" ht="15.75" customHeight="1">
      <c r="A50" s="249">
        <v>436</v>
      </c>
      <c r="B50" s="250" t="s">
        <v>899</v>
      </c>
      <c r="C50" s="251" t="s">
        <v>889</v>
      </c>
      <c r="D50" s="252" t="s">
        <v>893</v>
      </c>
      <c r="E50" s="251">
        <v>160</v>
      </c>
      <c r="F50" s="273">
        <f>33.826+33.04+48.947+45.046</f>
        <v>160.85900000000001</v>
      </c>
    </row>
    <row r="51" spans="1:8" ht="15.75" customHeight="1">
      <c r="A51" s="256">
        <v>436</v>
      </c>
      <c r="B51" s="257" t="s">
        <v>901</v>
      </c>
      <c r="C51" s="258" t="s">
        <v>889</v>
      </c>
      <c r="D51" s="262" t="s">
        <v>893</v>
      </c>
      <c r="E51" s="258">
        <v>110</v>
      </c>
      <c r="F51" s="268"/>
      <c r="H51" s="274" t="s">
        <v>924</v>
      </c>
    </row>
    <row r="52" spans="1:8" ht="15.75" customHeight="1">
      <c r="A52" s="256">
        <v>436</v>
      </c>
      <c r="B52" s="257" t="s">
        <v>903</v>
      </c>
      <c r="C52" s="258" t="s">
        <v>889</v>
      </c>
      <c r="D52" s="275" t="s">
        <v>893</v>
      </c>
      <c r="E52" s="258">
        <v>120</v>
      </c>
      <c r="F52" s="268"/>
      <c r="H52" s="274" t="s">
        <v>924</v>
      </c>
    </row>
    <row r="53" spans="1:8" ht="15.75" customHeight="1">
      <c r="A53" s="256">
        <v>436</v>
      </c>
      <c r="B53" s="257" t="s">
        <v>894</v>
      </c>
      <c r="C53" s="258" t="s">
        <v>889</v>
      </c>
      <c r="D53" s="276" t="s">
        <v>893</v>
      </c>
      <c r="E53" s="258">
        <v>80</v>
      </c>
      <c r="F53" s="268"/>
      <c r="H53" s="268"/>
    </row>
    <row r="54" spans="1:8" ht="15.75" customHeight="1">
      <c r="A54" s="256">
        <v>436</v>
      </c>
      <c r="B54" s="257" t="s">
        <v>900</v>
      </c>
      <c r="C54" s="258" t="s">
        <v>889</v>
      </c>
      <c r="D54" s="276" t="s">
        <v>893</v>
      </c>
      <c r="E54" s="258">
        <v>80</v>
      </c>
      <c r="F54" s="268"/>
      <c r="H54" s="268"/>
    </row>
    <row r="55" spans="1:8" ht="15.75" customHeight="1">
      <c r="A55" s="249">
        <v>436</v>
      </c>
      <c r="B55" s="250" t="s">
        <v>891</v>
      </c>
      <c r="C55" s="251" t="s">
        <v>889</v>
      </c>
      <c r="D55" s="277" t="s">
        <v>893</v>
      </c>
      <c r="E55" s="251">
        <v>40</v>
      </c>
      <c r="F55" s="273">
        <f>15.931+18.697</f>
        <v>34.628</v>
      </c>
      <c r="H55" s="265"/>
    </row>
    <row r="56" spans="1:8" ht="15.75" customHeight="1">
      <c r="A56" s="256">
        <v>436</v>
      </c>
      <c r="B56" s="257" t="s">
        <v>897</v>
      </c>
      <c r="C56" s="258" t="s">
        <v>889</v>
      </c>
      <c r="D56" s="276" t="s">
        <v>893</v>
      </c>
      <c r="E56" s="258">
        <v>40</v>
      </c>
      <c r="F56" s="268"/>
      <c r="H56" s="274" t="s">
        <v>924</v>
      </c>
    </row>
    <row r="57" spans="1:8" ht="15.75" customHeight="1">
      <c r="A57" s="256">
        <v>436</v>
      </c>
      <c r="B57" s="257" t="s">
        <v>902</v>
      </c>
      <c r="C57" s="258" t="s">
        <v>889</v>
      </c>
      <c r="D57" s="276" t="s">
        <v>893</v>
      </c>
      <c r="E57" s="258">
        <v>80</v>
      </c>
      <c r="F57" s="268"/>
    </row>
    <row r="58" spans="1:8" ht="15.75" customHeight="1">
      <c r="A58" s="278"/>
      <c r="E58" s="47">
        <f>SUM(E50:E57)</f>
        <v>710</v>
      </c>
      <c r="F58" s="47">
        <f>SUM(F49:F57)</f>
        <v>195.48700000000002</v>
      </c>
    </row>
    <row r="59" spans="1:8" ht="15.75" customHeight="1">
      <c r="A59" s="267"/>
      <c r="B59" s="267"/>
      <c r="C59" s="267"/>
      <c r="D59" s="267"/>
      <c r="E59" s="267"/>
    </row>
    <row r="60" spans="1:8" ht="15.75" customHeight="1">
      <c r="A60" s="3" t="s">
        <v>925</v>
      </c>
      <c r="B60" s="3"/>
      <c r="C60" s="3"/>
      <c r="D60" s="3"/>
      <c r="E60" s="3"/>
    </row>
    <row r="61" spans="1:8" ht="38.25" customHeight="1">
      <c r="A61" s="264" t="s">
        <v>883</v>
      </c>
      <c r="B61" s="264" t="s">
        <v>884</v>
      </c>
      <c r="C61" s="264" t="s">
        <v>885</v>
      </c>
      <c r="D61" s="264" t="s">
        <v>886</v>
      </c>
      <c r="E61" s="264" t="s">
        <v>858</v>
      </c>
    </row>
    <row r="62" spans="1:8" ht="15.75" customHeight="1"/>
    <row r="63" spans="1:8" ht="15.75" customHeight="1">
      <c r="A63" s="256">
        <v>458</v>
      </c>
      <c r="B63" s="257" t="s">
        <v>926</v>
      </c>
      <c r="C63" s="258" t="s">
        <v>889</v>
      </c>
      <c r="D63" s="259" t="s">
        <v>893</v>
      </c>
      <c r="E63" s="258">
        <v>100</v>
      </c>
      <c r="F63" s="268"/>
    </row>
    <row r="64" spans="1:8" ht="15.75" customHeight="1">
      <c r="A64" s="266"/>
      <c r="E64" s="47">
        <f>SUM(E63)</f>
        <v>100</v>
      </c>
    </row>
    <row r="65" spans="1:6" ht="15.75" customHeight="1">
      <c r="A65" s="267"/>
      <c r="B65" s="267"/>
      <c r="C65" s="267"/>
      <c r="D65" s="267"/>
      <c r="E65" s="267"/>
    </row>
    <row r="66" spans="1:6" ht="15.75" customHeight="1">
      <c r="A66" s="3" t="s">
        <v>927</v>
      </c>
      <c r="B66" s="267"/>
      <c r="C66" s="267"/>
      <c r="D66" s="267"/>
      <c r="E66" s="267"/>
    </row>
    <row r="67" spans="1:6" ht="38.25" customHeight="1">
      <c r="A67" s="264" t="s">
        <v>883</v>
      </c>
      <c r="B67" s="272" t="s">
        <v>884</v>
      </c>
      <c r="C67" s="272" t="s">
        <v>885</v>
      </c>
      <c r="D67" s="272" t="s">
        <v>886</v>
      </c>
      <c r="E67" s="272" t="s">
        <v>858</v>
      </c>
    </row>
    <row r="68" spans="1:6" ht="15.75" customHeight="1"/>
    <row r="69" spans="1:6" ht="15.75" customHeight="1">
      <c r="A69" s="256">
        <v>465</v>
      </c>
      <c r="B69" s="257" t="s">
        <v>928</v>
      </c>
      <c r="C69" s="258" t="s">
        <v>889</v>
      </c>
      <c r="D69" s="259" t="s">
        <v>893</v>
      </c>
      <c r="E69" s="258">
        <v>19.07</v>
      </c>
      <c r="F69" s="279">
        <v>2.9980000000000002</v>
      </c>
    </row>
    <row r="70" spans="1:6" ht="15.75" customHeight="1">
      <c r="A70" s="249">
        <v>465</v>
      </c>
      <c r="B70" s="250" t="s">
        <v>929</v>
      </c>
      <c r="C70" s="251" t="s">
        <v>889</v>
      </c>
      <c r="D70" s="252" t="s">
        <v>893</v>
      </c>
      <c r="E70" s="251">
        <v>15.8</v>
      </c>
      <c r="F70" s="280">
        <f>12.372+1.843</f>
        <v>14.215</v>
      </c>
    </row>
    <row r="71" spans="1:6" ht="15.75" customHeight="1">
      <c r="A71" s="256">
        <v>465</v>
      </c>
      <c r="B71" s="257" t="s">
        <v>899</v>
      </c>
      <c r="C71" s="258" t="s">
        <v>889</v>
      </c>
      <c r="D71" s="259" t="s">
        <v>893</v>
      </c>
      <c r="E71" s="258">
        <v>24.28</v>
      </c>
      <c r="F71" s="281"/>
    </row>
    <row r="72" spans="1:6" ht="15.75" customHeight="1">
      <c r="A72" s="256">
        <v>465</v>
      </c>
      <c r="B72" s="257" t="s">
        <v>891</v>
      </c>
      <c r="C72" s="258" t="s">
        <v>889</v>
      </c>
      <c r="D72" s="259" t="s">
        <v>893</v>
      </c>
      <c r="E72" s="258">
        <v>22.57</v>
      </c>
      <c r="F72" s="281"/>
    </row>
    <row r="73" spans="1:6" ht="15.75" customHeight="1">
      <c r="A73" s="249">
        <v>465</v>
      </c>
      <c r="B73" s="250" t="s">
        <v>930</v>
      </c>
      <c r="C73" s="251" t="s">
        <v>889</v>
      </c>
      <c r="D73" s="252" t="s">
        <v>893</v>
      </c>
      <c r="E73" s="251">
        <v>14.23</v>
      </c>
      <c r="F73" s="282">
        <v>28.791</v>
      </c>
    </row>
    <row r="74" spans="1:6" ht="15.75" customHeight="1">
      <c r="A74" s="256">
        <v>465</v>
      </c>
      <c r="B74" s="257" t="s">
        <v>892</v>
      </c>
      <c r="C74" s="258" t="s">
        <v>889</v>
      </c>
      <c r="D74" s="259" t="s">
        <v>893</v>
      </c>
      <c r="E74" s="258">
        <v>49.44</v>
      </c>
      <c r="F74" s="283">
        <v>4.5960000000000001</v>
      </c>
    </row>
    <row r="75" spans="1:6" ht="15.75" customHeight="1">
      <c r="A75" s="256">
        <v>465</v>
      </c>
      <c r="B75" s="257" t="s">
        <v>896</v>
      </c>
      <c r="C75" s="258" t="s">
        <v>889</v>
      </c>
      <c r="D75" s="259" t="s">
        <v>893</v>
      </c>
      <c r="E75" s="258">
        <v>28.67</v>
      </c>
      <c r="F75" s="279">
        <v>3.4239999999999999</v>
      </c>
    </row>
    <row r="76" spans="1:6" ht="15.75" customHeight="1">
      <c r="A76" s="249">
        <v>465</v>
      </c>
      <c r="B76" s="250" t="s">
        <v>902</v>
      </c>
      <c r="C76" s="251" t="s">
        <v>889</v>
      </c>
      <c r="D76" s="252" t="s">
        <v>893</v>
      </c>
      <c r="E76" s="251">
        <v>6.43</v>
      </c>
      <c r="F76" s="282">
        <v>12.771000000000001</v>
      </c>
    </row>
    <row r="77" spans="1:6" ht="15.75" customHeight="1">
      <c r="A77" s="249">
        <v>465</v>
      </c>
      <c r="B77" s="284" t="s">
        <v>901</v>
      </c>
      <c r="C77" s="285" t="s">
        <v>889</v>
      </c>
      <c r="D77" s="252" t="s">
        <v>893</v>
      </c>
      <c r="E77" s="285">
        <v>45.59</v>
      </c>
      <c r="F77" s="282">
        <v>45.673000000000002</v>
      </c>
    </row>
    <row r="78" spans="1:6" ht="15.75" customHeight="1">
      <c r="A78" s="256">
        <v>465</v>
      </c>
      <c r="B78" s="257" t="s">
        <v>903</v>
      </c>
      <c r="C78" s="258" t="s">
        <v>889</v>
      </c>
      <c r="D78" s="259" t="s">
        <v>893</v>
      </c>
      <c r="E78" s="258">
        <v>17.39</v>
      </c>
      <c r="F78" s="281">
        <v>11.811</v>
      </c>
    </row>
    <row r="79" spans="1:6" ht="15.75" customHeight="1">
      <c r="A79" s="249">
        <v>465</v>
      </c>
      <c r="B79" s="250" t="s">
        <v>897</v>
      </c>
      <c r="C79" s="251" t="s">
        <v>889</v>
      </c>
      <c r="D79" s="252" t="s">
        <v>893</v>
      </c>
      <c r="E79" s="251">
        <v>2.1</v>
      </c>
      <c r="F79" s="280">
        <v>2.544</v>
      </c>
    </row>
    <row r="80" spans="1:6" ht="15.75" customHeight="1">
      <c r="A80" s="256">
        <v>465</v>
      </c>
      <c r="B80" s="257" t="s">
        <v>900</v>
      </c>
      <c r="C80" s="258" t="s">
        <v>889</v>
      </c>
      <c r="D80" s="259" t="s">
        <v>893</v>
      </c>
      <c r="E80" s="258">
        <v>14.1</v>
      </c>
      <c r="F80" s="281"/>
    </row>
    <row r="81" spans="1:6" ht="15.75" customHeight="1">
      <c r="A81" s="256">
        <v>465</v>
      </c>
      <c r="B81" s="257" t="s">
        <v>931</v>
      </c>
      <c r="C81" s="258" t="s">
        <v>889</v>
      </c>
      <c r="D81" s="259" t="s">
        <v>893</v>
      </c>
      <c r="E81" s="258">
        <v>24.7</v>
      </c>
      <c r="F81" s="283">
        <f>5.012+12.298</f>
        <v>17.309999999999999</v>
      </c>
    </row>
    <row r="82" spans="1:6" ht="15.75" customHeight="1">
      <c r="A82" s="249">
        <v>465</v>
      </c>
      <c r="B82" s="250" t="s">
        <v>898</v>
      </c>
      <c r="C82" s="251" t="s">
        <v>889</v>
      </c>
      <c r="D82" s="252" t="s">
        <v>893</v>
      </c>
      <c r="E82" s="251">
        <v>13.44</v>
      </c>
      <c r="F82" s="282">
        <v>11.228</v>
      </c>
    </row>
    <row r="83" spans="1:6" ht="15.75" customHeight="1">
      <c r="A83" s="278"/>
      <c r="E83" s="47">
        <f>SUM(E69:E82)</f>
        <v>297.81</v>
      </c>
      <c r="F83" s="184">
        <f>SUM(F68:F82)</f>
        <v>155.36100000000002</v>
      </c>
    </row>
    <row r="84" spans="1:6" ht="15.75" customHeight="1">
      <c r="A84" s="286"/>
      <c r="B84" s="287"/>
      <c r="C84" s="286"/>
      <c r="D84" s="288"/>
      <c r="E84" s="286"/>
    </row>
    <row r="85" spans="1:6" ht="15.75" customHeight="1">
      <c r="A85" s="3" t="s">
        <v>932</v>
      </c>
      <c r="B85" s="3"/>
      <c r="C85" s="3"/>
      <c r="D85" s="3"/>
      <c r="E85" s="3"/>
    </row>
    <row r="86" spans="1:6" ht="38.25" customHeight="1">
      <c r="A86" s="264" t="s">
        <v>883</v>
      </c>
      <c r="B86" s="264" t="s">
        <v>884</v>
      </c>
      <c r="C86" s="264" t="s">
        <v>885</v>
      </c>
      <c r="D86" s="264" t="s">
        <v>886</v>
      </c>
      <c r="E86" s="264" t="s">
        <v>858</v>
      </c>
    </row>
    <row r="87" spans="1:6" ht="15.75" customHeight="1"/>
    <row r="88" spans="1:6" ht="15.75" customHeight="1">
      <c r="A88" s="249">
        <v>466</v>
      </c>
      <c r="B88" s="250" t="s">
        <v>933</v>
      </c>
      <c r="C88" s="251" t="s">
        <v>889</v>
      </c>
      <c r="D88" s="252" t="s">
        <v>893</v>
      </c>
      <c r="E88" s="251">
        <v>18</v>
      </c>
      <c r="F88" s="265">
        <v>18.109000000000002</v>
      </c>
    </row>
    <row r="89" spans="1:6" ht="15.75" customHeight="1">
      <c r="A89" s="266"/>
      <c r="E89" s="47">
        <f>SUM(E88)</f>
        <v>18</v>
      </c>
    </row>
    <row r="90" spans="1:6" ht="15.75" customHeight="1">
      <c r="A90" s="3"/>
      <c r="B90" s="3"/>
      <c r="C90" s="3"/>
      <c r="D90" s="3"/>
      <c r="E90" s="3"/>
    </row>
    <row r="91" spans="1:6" ht="15.75" customHeight="1">
      <c r="A91" s="3"/>
      <c r="B91" s="3"/>
      <c r="C91" s="3"/>
      <c r="D91" s="3"/>
      <c r="E91" s="3"/>
    </row>
    <row r="92" spans="1:6" ht="15.75" customHeight="1">
      <c r="A92" s="3"/>
      <c r="B92" s="3"/>
      <c r="C92" s="3"/>
      <c r="D92" s="3" t="s">
        <v>934</v>
      </c>
      <c r="E92" s="3">
        <f>880+67.03+116.061+27.31+710+100+297.81+18</f>
        <v>2216.2109999999998</v>
      </c>
    </row>
    <row r="93" spans="1:6" ht="15.75" customHeight="1">
      <c r="A93" s="3"/>
      <c r="B93" s="3"/>
      <c r="C93" s="3"/>
      <c r="D93" s="3"/>
      <c r="E93" s="3"/>
    </row>
    <row r="94" spans="1:6" ht="15.75" customHeight="1">
      <c r="A94" s="3"/>
      <c r="B94" s="3"/>
      <c r="C94" s="3"/>
      <c r="D94" s="3" t="s">
        <v>935</v>
      </c>
      <c r="E94" s="3">
        <v>1922</v>
      </c>
    </row>
    <row r="95" spans="1:6" ht="15.75" customHeight="1">
      <c r="A95" s="3"/>
      <c r="B95" s="3"/>
      <c r="C95" s="3"/>
      <c r="D95" s="3" t="s">
        <v>936</v>
      </c>
      <c r="E95" s="3">
        <v>247.554</v>
      </c>
    </row>
    <row r="96" spans="1:6" ht="15.75" customHeight="1">
      <c r="A96" s="3"/>
      <c r="B96" s="3"/>
      <c r="C96" s="3"/>
      <c r="D96" s="3"/>
      <c r="E96" s="3">
        <f>SUM(E94:E95)</f>
        <v>2169.5540000000001</v>
      </c>
    </row>
    <row r="97" spans="1:5" ht="15.75" customHeight="1">
      <c r="A97" s="3"/>
      <c r="B97" s="3"/>
      <c r="C97" s="3"/>
      <c r="D97" s="3"/>
      <c r="E97" s="3"/>
    </row>
    <row r="98" spans="1:5" ht="15.75" customHeight="1">
      <c r="A98" s="3"/>
      <c r="B98" s="3"/>
      <c r="C98" s="3"/>
      <c r="D98" s="3"/>
      <c r="E98" s="3"/>
    </row>
    <row r="99" spans="1:5" ht="15.75" customHeight="1">
      <c r="A99" s="3"/>
      <c r="B99" s="3"/>
      <c r="C99" s="3"/>
      <c r="D99" s="3"/>
      <c r="E99" s="3"/>
    </row>
    <row r="100" spans="1:5" ht="15.75" customHeight="1">
      <c r="A100" s="3"/>
      <c r="B100" s="3"/>
      <c r="C100" s="3"/>
      <c r="D100" s="3"/>
      <c r="E100" s="3"/>
    </row>
    <row r="101" spans="1:5" ht="15.75" customHeight="1">
      <c r="A101" s="3"/>
      <c r="B101" s="3"/>
      <c r="C101" s="3"/>
      <c r="D101" s="3"/>
      <c r="E101" s="3"/>
    </row>
    <row r="102" spans="1:5" ht="15.75" customHeight="1">
      <c r="A102" s="3"/>
      <c r="B102" s="3"/>
      <c r="C102" s="3"/>
      <c r="D102" s="3"/>
      <c r="E102" s="3"/>
    </row>
    <row r="103" spans="1:5" ht="15.75" customHeight="1">
      <c r="A103" s="3"/>
      <c r="B103" s="3"/>
      <c r="C103" s="3"/>
      <c r="D103" s="3"/>
      <c r="E103" s="3"/>
    </row>
    <row r="104" spans="1:5" ht="15.75" customHeight="1">
      <c r="A104" s="3"/>
      <c r="B104" s="3"/>
      <c r="C104" s="3"/>
      <c r="D104" s="3"/>
      <c r="E104" s="3"/>
    </row>
    <row r="105" spans="1:5" ht="15.75" customHeight="1">
      <c r="A105" s="3"/>
      <c r="B105" s="3"/>
      <c r="C105" s="3"/>
      <c r="D105" s="3"/>
      <c r="E105" s="3"/>
    </row>
    <row r="106" spans="1:5" ht="15.75" customHeight="1">
      <c r="A106" s="3"/>
      <c r="B106" s="3"/>
      <c r="C106" s="3"/>
      <c r="D106" s="3"/>
      <c r="E106" s="3"/>
    </row>
    <row r="107" spans="1:5" ht="15.75" customHeight="1">
      <c r="A107" s="3"/>
      <c r="B107" s="3"/>
      <c r="C107" s="3"/>
      <c r="D107" s="3"/>
      <c r="E107" s="3"/>
    </row>
    <row r="108" spans="1:5" ht="15.75" customHeight="1">
      <c r="A108" s="3"/>
      <c r="B108" s="3"/>
      <c r="C108" s="3"/>
      <c r="D108" s="3"/>
      <c r="E108" s="3"/>
    </row>
    <row r="109" spans="1:5" ht="15.75" customHeight="1">
      <c r="A109" s="3"/>
      <c r="B109" s="3"/>
      <c r="C109" s="3"/>
      <c r="D109" s="3"/>
      <c r="E109" s="3"/>
    </row>
    <row r="110" spans="1:5" ht="15.75" customHeight="1">
      <c r="A110" s="3"/>
      <c r="B110" s="3"/>
      <c r="C110" s="3"/>
      <c r="D110" s="3"/>
      <c r="E110" s="3"/>
    </row>
    <row r="111" spans="1:5" ht="15.75" customHeight="1">
      <c r="A111" s="3"/>
      <c r="B111" s="3"/>
      <c r="C111" s="3"/>
      <c r="D111" s="3"/>
      <c r="E111" s="3"/>
    </row>
    <row r="112" spans="1:5" ht="15.75" customHeight="1">
      <c r="A112" s="3"/>
      <c r="B112" s="3"/>
      <c r="C112" s="3"/>
      <c r="D112" s="3"/>
      <c r="E112" s="3"/>
    </row>
    <row r="113" spans="1:5" ht="15.75" customHeight="1">
      <c r="A113" s="3"/>
      <c r="B113" s="3"/>
      <c r="C113" s="3"/>
      <c r="D113" s="3"/>
      <c r="E113" s="3"/>
    </row>
    <row r="114" spans="1:5" ht="15.75" customHeight="1">
      <c r="A114" s="3"/>
      <c r="B114" s="3"/>
      <c r="C114" s="3"/>
      <c r="D114" s="3"/>
      <c r="E114" s="3"/>
    </row>
    <row r="115" spans="1:5" ht="15.75" customHeight="1">
      <c r="A115" s="3"/>
      <c r="B115" s="3"/>
      <c r="C115" s="3"/>
      <c r="D115" s="3"/>
      <c r="E115" s="3"/>
    </row>
    <row r="116" spans="1:5" ht="15.75" customHeight="1">
      <c r="A116" s="3"/>
      <c r="B116" s="3"/>
      <c r="C116" s="3"/>
      <c r="D116" s="3"/>
      <c r="E116" s="3"/>
    </row>
    <row r="117" spans="1:5" ht="15.75" customHeight="1">
      <c r="A117" s="3"/>
      <c r="B117" s="3"/>
      <c r="C117" s="3"/>
      <c r="D117" s="3"/>
      <c r="E117" s="3"/>
    </row>
    <row r="118" spans="1:5" ht="15.75" customHeight="1">
      <c r="A118" s="3"/>
      <c r="B118" s="3"/>
      <c r="C118" s="3"/>
      <c r="D118" s="3"/>
      <c r="E118" s="3"/>
    </row>
    <row r="119" spans="1:5" ht="15.75" customHeight="1">
      <c r="A119" s="3"/>
      <c r="B119" s="3"/>
      <c r="C119" s="3"/>
      <c r="D119" s="3"/>
      <c r="E119" s="3"/>
    </row>
    <row r="120" spans="1:5" ht="15.75" customHeight="1">
      <c r="A120" s="3"/>
      <c r="B120" s="3"/>
      <c r="C120" s="3"/>
      <c r="D120" s="3"/>
      <c r="E120" s="3"/>
    </row>
    <row r="121" spans="1:5" ht="15.75" customHeight="1">
      <c r="A121" s="3"/>
      <c r="B121" s="3"/>
      <c r="C121" s="3"/>
      <c r="D121" s="3"/>
      <c r="E121" s="3"/>
    </row>
    <row r="122" spans="1:5" ht="15.75" customHeight="1">
      <c r="A122" s="3"/>
      <c r="B122" s="3"/>
      <c r="C122" s="3"/>
      <c r="D122" s="3"/>
      <c r="E122" s="3"/>
    </row>
    <row r="123" spans="1:5" ht="15.75" customHeight="1">
      <c r="A123" s="3"/>
      <c r="B123" s="3"/>
      <c r="C123" s="3"/>
      <c r="D123" s="3"/>
      <c r="E123" s="3"/>
    </row>
    <row r="124" spans="1:5" ht="15.75" customHeight="1">
      <c r="A124" s="3"/>
      <c r="B124" s="3"/>
      <c r="C124" s="3"/>
      <c r="D124" s="3"/>
      <c r="E124" s="3"/>
    </row>
    <row r="125" spans="1:5" ht="15.75" customHeight="1">
      <c r="A125" s="3"/>
      <c r="B125" s="3"/>
      <c r="C125" s="3"/>
      <c r="D125" s="3"/>
      <c r="E125" s="3"/>
    </row>
    <row r="126" spans="1:5" ht="15.75" customHeight="1">
      <c r="A126" s="3"/>
      <c r="B126" s="3"/>
      <c r="C126" s="3"/>
      <c r="D126" s="3"/>
      <c r="E126" s="3"/>
    </row>
    <row r="127" spans="1:5" ht="15.75" customHeight="1">
      <c r="A127" s="3"/>
      <c r="B127" s="3"/>
      <c r="C127" s="3"/>
      <c r="D127" s="3"/>
      <c r="E127" s="3"/>
    </row>
    <row r="128" spans="1:5" ht="15.75" customHeight="1">
      <c r="A128" s="3"/>
      <c r="B128" s="3"/>
      <c r="C128" s="3"/>
      <c r="D128" s="3"/>
      <c r="E128" s="3"/>
    </row>
    <row r="129" spans="1:5" ht="15.75" customHeight="1">
      <c r="A129" s="3"/>
      <c r="B129" s="3"/>
      <c r="C129" s="3"/>
      <c r="D129" s="3"/>
      <c r="E129" s="3"/>
    </row>
    <row r="130" spans="1:5" ht="15.75" customHeight="1">
      <c r="A130" s="3"/>
      <c r="B130" s="3"/>
      <c r="C130" s="3"/>
      <c r="D130" s="3"/>
      <c r="E130" s="3"/>
    </row>
    <row r="131" spans="1:5" ht="15.75" customHeight="1">
      <c r="A131" s="3"/>
      <c r="B131" s="3"/>
      <c r="C131" s="3"/>
      <c r="D131" s="3"/>
      <c r="E131" s="3"/>
    </row>
    <row r="132" spans="1:5" ht="15.75" customHeight="1">
      <c r="A132" s="3"/>
      <c r="B132" s="3"/>
      <c r="C132" s="3"/>
      <c r="D132" s="3"/>
      <c r="E132" s="3"/>
    </row>
    <row r="133" spans="1:5" ht="15.75" customHeight="1">
      <c r="A133" s="3"/>
      <c r="B133" s="3"/>
      <c r="C133" s="3"/>
      <c r="D133" s="3"/>
      <c r="E133" s="3"/>
    </row>
    <row r="134" spans="1:5" ht="15.75" customHeight="1">
      <c r="A134" s="3"/>
      <c r="B134" s="3"/>
      <c r="C134" s="3"/>
      <c r="D134" s="3"/>
      <c r="E134" s="3"/>
    </row>
    <row r="135" spans="1:5" ht="15.75" customHeight="1">
      <c r="A135" s="3"/>
      <c r="B135" s="3"/>
      <c r="C135" s="3"/>
      <c r="D135" s="3"/>
      <c r="E135" s="3"/>
    </row>
    <row r="136" spans="1:5" ht="15.75" customHeight="1">
      <c r="A136" s="3"/>
      <c r="B136" s="3"/>
      <c r="C136" s="3"/>
      <c r="D136" s="3"/>
      <c r="E136" s="3"/>
    </row>
    <row r="137" spans="1:5" ht="15.75" customHeight="1">
      <c r="A137" s="3"/>
      <c r="B137" s="3"/>
      <c r="C137" s="3"/>
      <c r="D137" s="3"/>
      <c r="E137" s="3"/>
    </row>
    <row r="138" spans="1:5" ht="15.75" customHeight="1">
      <c r="A138" s="3"/>
      <c r="B138" s="3"/>
      <c r="C138" s="3"/>
      <c r="D138" s="3"/>
      <c r="E138" s="3"/>
    </row>
    <row r="139" spans="1:5" ht="15.75" customHeight="1">
      <c r="A139" s="3"/>
      <c r="B139" s="3"/>
      <c r="C139" s="3"/>
      <c r="D139" s="3"/>
      <c r="E139" s="3"/>
    </row>
    <row r="140" spans="1:5" ht="15.75" customHeight="1">
      <c r="A140" s="3"/>
      <c r="B140" s="3"/>
      <c r="C140" s="3"/>
      <c r="D140" s="3"/>
      <c r="E140" s="3"/>
    </row>
    <row r="141" spans="1:5" ht="15.75" customHeight="1">
      <c r="A141" s="3"/>
      <c r="B141" s="3"/>
      <c r="C141" s="3"/>
      <c r="D141" s="3"/>
      <c r="E141" s="3"/>
    </row>
    <row r="142" spans="1:5" ht="15.75" customHeight="1">
      <c r="A142" s="3"/>
      <c r="B142" s="3"/>
      <c r="C142" s="3"/>
      <c r="D142" s="3"/>
      <c r="E142" s="3"/>
    </row>
    <row r="143" spans="1:5" ht="15.75" customHeight="1">
      <c r="A143" s="3"/>
      <c r="B143" s="3"/>
      <c r="C143" s="3"/>
      <c r="D143" s="3"/>
      <c r="E143" s="3"/>
    </row>
    <row r="144" spans="1:5" ht="15.75" customHeight="1">
      <c r="A144" s="3"/>
      <c r="B144" s="3"/>
      <c r="C144" s="3"/>
      <c r="D144" s="3"/>
      <c r="E144" s="3"/>
    </row>
    <row r="145" spans="1:5" ht="15.75" customHeight="1">
      <c r="A145" s="3"/>
      <c r="B145" s="3"/>
      <c r="C145" s="3"/>
      <c r="D145" s="3"/>
      <c r="E145" s="3"/>
    </row>
    <row r="146" spans="1:5" ht="15.75" customHeight="1">
      <c r="A146" s="3"/>
      <c r="B146" s="3"/>
      <c r="C146" s="3"/>
      <c r="D146" s="3"/>
      <c r="E146" s="3"/>
    </row>
    <row r="147" spans="1:5" ht="15.75" customHeight="1">
      <c r="A147" s="3"/>
      <c r="B147" s="3"/>
      <c r="C147" s="3"/>
      <c r="D147" s="3"/>
      <c r="E147" s="3"/>
    </row>
    <row r="148" spans="1:5" ht="15.75" customHeight="1">
      <c r="A148" s="3"/>
      <c r="B148" s="3"/>
      <c r="C148" s="3"/>
      <c r="D148" s="3"/>
      <c r="E148" s="3"/>
    </row>
    <row r="149" spans="1:5" ht="15.75" customHeight="1">
      <c r="A149" s="3"/>
      <c r="B149" s="3"/>
      <c r="C149" s="3"/>
      <c r="D149" s="3"/>
      <c r="E149" s="3"/>
    </row>
    <row r="150" spans="1:5" ht="15.75" customHeight="1">
      <c r="A150" s="3"/>
      <c r="B150" s="3"/>
      <c r="C150" s="3"/>
      <c r="D150" s="3"/>
      <c r="E150" s="3"/>
    </row>
    <row r="151" spans="1:5" ht="15.75" customHeight="1">
      <c r="A151" s="3"/>
      <c r="B151" s="3"/>
      <c r="C151" s="3"/>
      <c r="D151" s="3"/>
      <c r="E151" s="3"/>
    </row>
    <row r="152" spans="1:5" ht="15.75" customHeight="1">
      <c r="A152" s="3"/>
      <c r="B152" s="3"/>
      <c r="C152" s="3"/>
      <c r="D152" s="3"/>
      <c r="E152" s="3"/>
    </row>
    <row r="153" spans="1:5" ht="15.75" customHeight="1">
      <c r="A153" s="3"/>
      <c r="B153" s="3"/>
      <c r="C153" s="3"/>
      <c r="D153" s="3"/>
      <c r="E153" s="3"/>
    </row>
    <row r="154" spans="1:5" ht="15.75" customHeight="1">
      <c r="A154" s="3"/>
      <c r="B154" s="3"/>
      <c r="C154" s="3"/>
      <c r="D154" s="3"/>
      <c r="E154" s="3"/>
    </row>
    <row r="155" spans="1:5" ht="15.75" customHeight="1">
      <c r="A155" s="3"/>
      <c r="B155" s="3"/>
      <c r="C155" s="3"/>
      <c r="D155" s="3"/>
      <c r="E155" s="3"/>
    </row>
    <row r="156" spans="1:5" ht="15.75" customHeight="1">
      <c r="A156" s="3"/>
      <c r="B156" s="3"/>
      <c r="C156" s="3"/>
      <c r="D156" s="3"/>
      <c r="E156" s="3"/>
    </row>
    <row r="157" spans="1:5" ht="15.75" customHeight="1">
      <c r="A157" s="3"/>
      <c r="B157" s="3"/>
      <c r="C157" s="3"/>
      <c r="D157" s="3"/>
      <c r="E157" s="3"/>
    </row>
    <row r="158" spans="1:5" ht="15.75" customHeight="1">
      <c r="A158" s="3"/>
      <c r="B158" s="3"/>
      <c r="C158" s="3"/>
      <c r="D158" s="3"/>
      <c r="E158" s="3"/>
    </row>
    <row r="159" spans="1:5" ht="15.75" customHeight="1">
      <c r="A159" s="3"/>
      <c r="B159" s="3"/>
      <c r="C159" s="3"/>
      <c r="D159" s="3"/>
      <c r="E159" s="3"/>
    </row>
    <row r="160" spans="1:5" ht="15.75" customHeight="1">
      <c r="A160" s="3"/>
      <c r="B160" s="3"/>
      <c r="C160" s="3"/>
      <c r="D160" s="3"/>
      <c r="E160" s="3"/>
    </row>
    <row r="161" spans="1:5" ht="15.75" customHeight="1">
      <c r="A161" s="3"/>
      <c r="B161" s="3"/>
      <c r="C161" s="3"/>
      <c r="D161" s="3"/>
      <c r="E161" s="3"/>
    </row>
    <row r="162" spans="1:5" ht="15.75" customHeight="1">
      <c r="A162" s="3"/>
      <c r="B162" s="3"/>
      <c r="C162" s="3"/>
      <c r="D162" s="3"/>
      <c r="E162" s="3"/>
    </row>
    <row r="163" spans="1:5" ht="15.75" customHeight="1">
      <c r="A163" s="3"/>
      <c r="B163" s="3"/>
      <c r="C163" s="3"/>
      <c r="D163" s="3"/>
      <c r="E163" s="3"/>
    </row>
    <row r="164" spans="1:5" ht="15.75" customHeight="1">
      <c r="A164" s="3"/>
      <c r="B164" s="3"/>
      <c r="C164" s="3"/>
      <c r="D164" s="3"/>
      <c r="E164" s="3"/>
    </row>
    <row r="165" spans="1:5" ht="15.75" customHeight="1">
      <c r="A165" s="3"/>
      <c r="B165" s="3"/>
      <c r="C165" s="3"/>
      <c r="D165" s="3"/>
      <c r="E165" s="3"/>
    </row>
    <row r="166" spans="1:5" ht="15.75" customHeight="1">
      <c r="A166" s="3"/>
      <c r="B166" s="3"/>
      <c r="C166" s="3"/>
      <c r="D166" s="3"/>
      <c r="E166" s="3"/>
    </row>
    <row r="167" spans="1:5" ht="15.75" customHeight="1">
      <c r="A167" s="3"/>
      <c r="B167" s="3"/>
      <c r="C167" s="3"/>
      <c r="D167" s="3"/>
      <c r="E167" s="3"/>
    </row>
    <row r="168" spans="1:5" ht="15.75" customHeight="1">
      <c r="A168" s="3"/>
      <c r="B168" s="3"/>
      <c r="C168" s="3"/>
      <c r="D168" s="3"/>
      <c r="E168" s="3"/>
    </row>
    <row r="169" spans="1:5" ht="15.75" customHeight="1">
      <c r="A169" s="3"/>
      <c r="B169" s="3"/>
      <c r="C169" s="3"/>
      <c r="D169" s="3"/>
      <c r="E169" s="3"/>
    </row>
    <row r="170" spans="1:5" ht="15.75" customHeight="1">
      <c r="A170" s="3"/>
      <c r="B170" s="3"/>
      <c r="C170" s="3"/>
      <c r="D170" s="3"/>
      <c r="E170" s="3"/>
    </row>
    <row r="171" spans="1:5" ht="15.75" customHeight="1">
      <c r="A171" s="3"/>
      <c r="B171" s="3"/>
      <c r="C171" s="3"/>
      <c r="D171" s="3"/>
      <c r="E171" s="3"/>
    </row>
    <row r="172" spans="1:5" ht="15.75" customHeight="1">
      <c r="A172" s="3"/>
      <c r="B172" s="3"/>
      <c r="C172" s="3"/>
      <c r="D172" s="3"/>
      <c r="E172" s="3"/>
    </row>
    <row r="173" spans="1:5" ht="15.75" customHeight="1">
      <c r="A173" s="3"/>
      <c r="B173" s="3"/>
      <c r="C173" s="3"/>
      <c r="D173" s="3"/>
      <c r="E173" s="3"/>
    </row>
    <row r="174" spans="1:5" ht="15.75" customHeight="1">
      <c r="A174" s="3"/>
      <c r="B174" s="3"/>
      <c r="C174" s="3"/>
      <c r="D174" s="3"/>
      <c r="E174" s="3"/>
    </row>
    <row r="175" spans="1:5" ht="15.75" customHeight="1">
      <c r="A175" s="3"/>
      <c r="B175" s="3"/>
      <c r="C175" s="3"/>
      <c r="D175" s="3"/>
      <c r="E175" s="3"/>
    </row>
    <row r="176" spans="1:5" ht="15.75" customHeight="1">
      <c r="A176" s="3"/>
      <c r="B176" s="3"/>
      <c r="C176" s="3"/>
      <c r="D176" s="3"/>
      <c r="E176" s="3"/>
    </row>
    <row r="177" spans="1:5" ht="15.75" customHeight="1">
      <c r="A177" s="3"/>
      <c r="B177" s="3"/>
      <c r="C177" s="3"/>
      <c r="D177" s="3"/>
      <c r="E177" s="3"/>
    </row>
    <row r="178" spans="1:5" ht="15.75" customHeight="1">
      <c r="A178" s="3"/>
      <c r="B178" s="3"/>
      <c r="C178" s="3"/>
      <c r="D178" s="3"/>
      <c r="E178" s="3"/>
    </row>
    <row r="179" spans="1:5" ht="15.75" customHeight="1">
      <c r="A179" s="3"/>
      <c r="B179" s="3"/>
      <c r="C179" s="3"/>
      <c r="D179" s="3"/>
      <c r="E179" s="3"/>
    </row>
    <row r="180" spans="1:5" ht="15.75" customHeight="1">
      <c r="A180" s="3"/>
      <c r="B180" s="3"/>
      <c r="C180" s="3"/>
      <c r="D180" s="3"/>
      <c r="E180" s="3"/>
    </row>
    <row r="181" spans="1:5" ht="15.75" customHeight="1">
      <c r="A181" s="3"/>
      <c r="B181" s="3"/>
      <c r="C181" s="3"/>
      <c r="D181" s="3"/>
      <c r="E181" s="3"/>
    </row>
    <row r="182" spans="1:5" ht="15.75" customHeight="1">
      <c r="A182" s="3"/>
      <c r="B182" s="3"/>
      <c r="C182" s="3"/>
      <c r="D182" s="3"/>
      <c r="E182" s="3"/>
    </row>
    <row r="183" spans="1:5" ht="15.75" customHeight="1">
      <c r="A183" s="3"/>
      <c r="B183" s="3"/>
      <c r="C183" s="3"/>
      <c r="D183" s="3"/>
      <c r="E183" s="3"/>
    </row>
    <row r="184" spans="1:5" ht="15.75" customHeight="1">
      <c r="A184" s="3"/>
      <c r="B184" s="3"/>
      <c r="C184" s="3"/>
      <c r="D184" s="3"/>
      <c r="E184" s="3"/>
    </row>
    <row r="185" spans="1:5" ht="15.75" customHeight="1">
      <c r="A185" s="3"/>
      <c r="B185" s="3"/>
      <c r="C185" s="3"/>
      <c r="D185" s="3"/>
      <c r="E185" s="3"/>
    </row>
    <row r="186" spans="1:5" ht="15.75" customHeight="1">
      <c r="A186" s="3"/>
      <c r="B186" s="3"/>
      <c r="C186" s="3"/>
      <c r="D186" s="3"/>
      <c r="E186" s="3"/>
    </row>
    <row r="187" spans="1:5" ht="15.75" customHeight="1">
      <c r="A187" s="3"/>
      <c r="B187" s="3"/>
      <c r="C187" s="3"/>
      <c r="D187" s="3"/>
      <c r="E187" s="3"/>
    </row>
    <row r="188" spans="1:5" ht="15.75" customHeight="1">
      <c r="A188" s="3"/>
      <c r="B188" s="3"/>
      <c r="C188" s="3"/>
      <c r="D188" s="3"/>
      <c r="E188" s="3"/>
    </row>
    <row r="189" spans="1:5" ht="15.75" customHeight="1">
      <c r="A189" s="3"/>
      <c r="B189" s="3"/>
      <c r="C189" s="3"/>
      <c r="D189" s="3"/>
      <c r="E189" s="3"/>
    </row>
    <row r="190" spans="1:5" ht="15.75" customHeight="1">
      <c r="A190" s="3"/>
      <c r="B190" s="3"/>
      <c r="C190" s="3"/>
      <c r="D190" s="3"/>
      <c r="E190" s="3"/>
    </row>
    <row r="191" spans="1:5" ht="15.75" customHeight="1">
      <c r="A191" s="3"/>
      <c r="B191" s="3"/>
      <c r="C191" s="3"/>
      <c r="D191" s="3"/>
      <c r="E191" s="3"/>
    </row>
    <row r="192" spans="1:5" ht="15.75" customHeight="1">
      <c r="A192" s="3"/>
      <c r="B192" s="3"/>
      <c r="C192" s="3"/>
      <c r="D192" s="3"/>
      <c r="E192" s="3"/>
    </row>
    <row r="193" spans="1:5" ht="15.75" customHeight="1">
      <c r="A193" s="3"/>
      <c r="B193" s="3"/>
      <c r="C193" s="3"/>
      <c r="D193" s="3"/>
      <c r="E193" s="3"/>
    </row>
    <row r="194" spans="1:5" ht="15.75" customHeight="1">
      <c r="A194" s="3"/>
      <c r="B194" s="3"/>
      <c r="C194" s="3"/>
      <c r="D194" s="3"/>
      <c r="E194" s="3"/>
    </row>
    <row r="195" spans="1:5" ht="15.75" customHeight="1">
      <c r="A195" s="3"/>
      <c r="B195" s="3"/>
      <c r="C195" s="3"/>
      <c r="D195" s="3"/>
      <c r="E195" s="3"/>
    </row>
    <row r="196" spans="1:5" ht="15.75" customHeight="1">
      <c r="A196" s="3"/>
      <c r="B196" s="3"/>
      <c r="C196" s="3"/>
      <c r="D196" s="3"/>
      <c r="E196" s="3"/>
    </row>
    <row r="197" spans="1:5" ht="15.75" customHeight="1">
      <c r="A197" s="3"/>
      <c r="B197" s="3"/>
      <c r="C197" s="3"/>
      <c r="D197" s="3"/>
      <c r="E197" s="3"/>
    </row>
    <row r="198" spans="1:5" ht="15.75" customHeight="1">
      <c r="A198" s="3"/>
      <c r="B198" s="3"/>
      <c r="C198" s="3"/>
      <c r="D198" s="3"/>
      <c r="E198" s="3"/>
    </row>
    <row r="199" spans="1:5" ht="15.75" customHeight="1">
      <c r="A199" s="3"/>
      <c r="B199" s="3"/>
      <c r="C199" s="3"/>
      <c r="D199" s="3"/>
      <c r="E199" s="3"/>
    </row>
    <row r="200" spans="1:5" ht="15.75" customHeight="1">
      <c r="A200" s="3"/>
      <c r="B200" s="3"/>
      <c r="C200" s="3"/>
      <c r="D200" s="3"/>
      <c r="E200" s="3"/>
    </row>
    <row r="201" spans="1:5" ht="15.75" customHeight="1">
      <c r="A201" s="3"/>
      <c r="B201" s="3"/>
      <c r="C201" s="3"/>
      <c r="D201" s="3"/>
      <c r="E201" s="3"/>
    </row>
    <row r="202" spans="1:5" ht="15.75" customHeight="1">
      <c r="A202" s="3"/>
      <c r="B202" s="3"/>
      <c r="C202" s="3"/>
      <c r="D202" s="3"/>
      <c r="E202" s="3"/>
    </row>
    <row r="203" spans="1:5" ht="15.75" customHeight="1">
      <c r="A203" s="3"/>
      <c r="B203" s="3"/>
      <c r="C203" s="3"/>
      <c r="D203" s="3"/>
      <c r="E203" s="3"/>
    </row>
    <row r="204" spans="1:5" ht="15.75" customHeight="1">
      <c r="A204" s="3"/>
      <c r="B204" s="3"/>
      <c r="C204" s="3"/>
      <c r="D204" s="3"/>
      <c r="E204" s="3"/>
    </row>
    <row r="205" spans="1:5" ht="15.75" customHeight="1">
      <c r="A205" s="3"/>
      <c r="B205" s="3"/>
      <c r="C205" s="3"/>
      <c r="D205" s="3"/>
      <c r="E205" s="3"/>
    </row>
    <row r="206" spans="1:5" ht="15.75" customHeight="1">
      <c r="A206" s="3"/>
      <c r="B206" s="3"/>
      <c r="C206" s="3"/>
      <c r="D206" s="3"/>
      <c r="E206" s="3"/>
    </row>
    <row r="207" spans="1:5" ht="15.75" customHeight="1">
      <c r="A207" s="3"/>
      <c r="B207" s="3"/>
      <c r="C207" s="3"/>
      <c r="D207" s="3"/>
      <c r="E207" s="3"/>
    </row>
    <row r="208" spans="1:5" ht="15.75" customHeight="1">
      <c r="A208" s="3"/>
      <c r="B208" s="3"/>
      <c r="C208" s="3"/>
      <c r="D208" s="3"/>
      <c r="E208" s="3"/>
    </row>
    <row r="209" spans="1:5" ht="15.75" customHeight="1">
      <c r="A209" s="3"/>
      <c r="B209" s="3"/>
      <c r="C209" s="3"/>
      <c r="D209" s="3"/>
      <c r="E209" s="3"/>
    </row>
    <row r="210" spans="1:5" ht="15.75" customHeight="1">
      <c r="A210" s="3"/>
      <c r="B210" s="3"/>
      <c r="C210" s="3"/>
      <c r="D210" s="3"/>
      <c r="E210" s="3"/>
    </row>
    <row r="211" spans="1:5" ht="15.75" customHeight="1">
      <c r="A211" s="3"/>
      <c r="B211" s="3"/>
      <c r="C211" s="3"/>
      <c r="D211" s="3"/>
      <c r="E211" s="3"/>
    </row>
    <row r="212" spans="1:5" ht="15.75" customHeight="1">
      <c r="A212" s="3"/>
      <c r="B212" s="3"/>
      <c r="C212" s="3"/>
      <c r="D212" s="3"/>
      <c r="E212" s="3"/>
    </row>
    <row r="213" spans="1:5" ht="15.75" customHeight="1">
      <c r="A213" s="3"/>
      <c r="B213" s="3"/>
      <c r="C213" s="3"/>
      <c r="D213" s="3"/>
      <c r="E213" s="3"/>
    </row>
    <row r="214" spans="1:5" ht="15.75" customHeight="1">
      <c r="A214" s="3"/>
      <c r="B214" s="3"/>
      <c r="C214" s="3"/>
      <c r="D214" s="3"/>
      <c r="E214" s="3"/>
    </row>
    <row r="215" spans="1:5" ht="15.75" customHeight="1">
      <c r="A215" s="3"/>
      <c r="B215" s="3"/>
      <c r="C215" s="3"/>
      <c r="D215" s="3"/>
      <c r="E215" s="3"/>
    </row>
    <row r="216" spans="1:5" ht="15.75" customHeight="1">
      <c r="A216" s="3"/>
      <c r="B216" s="3"/>
      <c r="C216" s="3"/>
      <c r="D216" s="3"/>
      <c r="E216" s="3"/>
    </row>
    <row r="217" spans="1:5" ht="15.75" customHeight="1">
      <c r="A217" s="3"/>
      <c r="B217" s="3"/>
      <c r="C217" s="3"/>
      <c r="D217" s="3"/>
      <c r="E217" s="3"/>
    </row>
    <row r="218" spans="1:5" ht="15.75" customHeight="1">
      <c r="A218" s="3"/>
      <c r="B218" s="3"/>
      <c r="C218" s="3"/>
      <c r="D218" s="3"/>
      <c r="E218" s="3"/>
    </row>
    <row r="219" spans="1:5" ht="15.75" customHeight="1">
      <c r="A219" s="3"/>
      <c r="B219" s="3"/>
      <c r="C219" s="3"/>
      <c r="D219" s="3"/>
      <c r="E219" s="3"/>
    </row>
    <row r="220" spans="1:5" ht="15.75" customHeight="1">
      <c r="A220" s="3"/>
      <c r="B220" s="3"/>
      <c r="C220" s="3"/>
      <c r="D220" s="3"/>
      <c r="E220" s="3"/>
    </row>
    <row r="221" spans="1:5" ht="15.75" customHeight="1">
      <c r="A221" s="3"/>
      <c r="B221" s="3"/>
      <c r="C221" s="3"/>
      <c r="D221" s="3"/>
      <c r="E221" s="3"/>
    </row>
    <row r="222" spans="1:5" ht="15.75" customHeight="1">
      <c r="A222" s="3"/>
      <c r="B222" s="3"/>
      <c r="C222" s="3"/>
      <c r="D222" s="3"/>
      <c r="E222" s="3"/>
    </row>
    <row r="223" spans="1:5" ht="15.75" customHeight="1">
      <c r="A223" s="3"/>
      <c r="B223" s="3"/>
      <c r="C223" s="3"/>
      <c r="D223" s="3"/>
      <c r="E223" s="3"/>
    </row>
    <row r="224" spans="1:5" ht="15.75" customHeight="1">
      <c r="A224" s="3"/>
      <c r="B224" s="3"/>
      <c r="C224" s="3"/>
      <c r="D224" s="3"/>
      <c r="E224" s="3"/>
    </row>
    <row r="225" spans="1:5" ht="15.75" customHeight="1">
      <c r="A225" s="3"/>
      <c r="B225" s="3"/>
      <c r="C225" s="3"/>
      <c r="D225" s="3"/>
      <c r="E225" s="3"/>
    </row>
    <row r="226" spans="1:5" ht="15.75" customHeight="1">
      <c r="A226" s="3"/>
      <c r="B226" s="3"/>
      <c r="C226" s="3"/>
      <c r="D226" s="3"/>
      <c r="E226" s="3"/>
    </row>
    <row r="227" spans="1:5" ht="15.75" customHeight="1">
      <c r="A227" s="3"/>
      <c r="B227" s="3"/>
      <c r="C227" s="3"/>
      <c r="D227" s="3"/>
      <c r="E227" s="3"/>
    </row>
    <row r="228" spans="1:5" ht="15.75" customHeight="1">
      <c r="A228" s="3"/>
      <c r="B228" s="3"/>
      <c r="C228" s="3"/>
      <c r="D228" s="3"/>
      <c r="E228" s="3"/>
    </row>
    <row r="229" spans="1:5" ht="15.75" customHeight="1">
      <c r="A229" s="3"/>
      <c r="B229" s="3"/>
      <c r="C229" s="3"/>
      <c r="D229" s="3"/>
      <c r="E229" s="3"/>
    </row>
    <row r="230" spans="1:5" ht="15.75" customHeight="1">
      <c r="A230" s="3"/>
      <c r="B230" s="3"/>
      <c r="C230" s="3"/>
      <c r="D230" s="3"/>
      <c r="E230" s="3"/>
    </row>
    <row r="231" spans="1:5" ht="15.75" customHeight="1">
      <c r="A231" s="3"/>
      <c r="B231" s="3"/>
      <c r="C231" s="3"/>
      <c r="D231" s="3"/>
      <c r="E231" s="3"/>
    </row>
    <row r="232" spans="1:5" ht="15.75" customHeight="1">
      <c r="A232" s="3"/>
      <c r="B232" s="3"/>
      <c r="C232" s="3"/>
      <c r="D232" s="3"/>
      <c r="E232" s="3"/>
    </row>
    <row r="233" spans="1:5" ht="15.75" customHeight="1">
      <c r="A233" s="3"/>
      <c r="B233" s="3"/>
      <c r="C233" s="3"/>
      <c r="D233" s="3"/>
      <c r="E233" s="3"/>
    </row>
    <row r="234" spans="1:5" ht="15.75" customHeight="1">
      <c r="A234" s="3"/>
      <c r="B234" s="3"/>
      <c r="C234" s="3"/>
      <c r="D234" s="3"/>
      <c r="E234" s="3"/>
    </row>
    <row r="235" spans="1:5" ht="15.75" customHeight="1">
      <c r="A235" s="3"/>
      <c r="B235" s="3"/>
      <c r="C235" s="3"/>
      <c r="D235" s="3"/>
      <c r="E235" s="3"/>
    </row>
    <row r="236" spans="1:5" ht="15.75" customHeight="1">
      <c r="A236" s="3"/>
      <c r="B236" s="3"/>
      <c r="C236" s="3"/>
      <c r="D236" s="3"/>
      <c r="E236" s="3"/>
    </row>
    <row r="237" spans="1:5" ht="15.75" customHeight="1">
      <c r="A237" s="3"/>
      <c r="B237" s="3"/>
      <c r="C237" s="3"/>
      <c r="D237" s="3"/>
      <c r="E237" s="3"/>
    </row>
    <row r="238" spans="1:5" ht="15.75" customHeight="1">
      <c r="A238" s="3"/>
      <c r="B238" s="3"/>
      <c r="C238" s="3"/>
      <c r="D238" s="3"/>
      <c r="E238" s="3"/>
    </row>
    <row r="239" spans="1:5" ht="15.75" customHeight="1">
      <c r="A239" s="3"/>
      <c r="B239" s="3"/>
      <c r="C239" s="3"/>
      <c r="D239" s="3"/>
      <c r="E239" s="3"/>
    </row>
    <row r="240" spans="1:5" ht="15.75" customHeight="1">
      <c r="A240" s="3"/>
      <c r="B240" s="3"/>
      <c r="C240" s="3"/>
      <c r="D240" s="3"/>
      <c r="E240" s="3"/>
    </row>
    <row r="241" spans="1:5" ht="15.75" customHeight="1">
      <c r="A241" s="3"/>
      <c r="B241" s="3"/>
      <c r="C241" s="3"/>
      <c r="D241" s="3"/>
      <c r="E241" s="3"/>
    </row>
    <row r="242" spans="1:5" ht="15.75" customHeight="1">
      <c r="A242" s="3"/>
      <c r="B242" s="3"/>
      <c r="C242" s="3"/>
      <c r="D242" s="3"/>
      <c r="E242" s="3"/>
    </row>
    <row r="243" spans="1:5" ht="15.75" customHeight="1">
      <c r="A243" s="3"/>
      <c r="B243" s="3"/>
      <c r="C243" s="3"/>
      <c r="D243" s="3"/>
      <c r="E243" s="3"/>
    </row>
    <row r="244" spans="1:5" ht="15.75" customHeight="1">
      <c r="A244" s="3"/>
      <c r="B244" s="3"/>
      <c r="C244" s="3"/>
      <c r="D244" s="3"/>
      <c r="E244" s="3"/>
    </row>
    <row r="245" spans="1:5" ht="15.75" customHeight="1">
      <c r="A245" s="3"/>
      <c r="B245" s="3"/>
      <c r="C245" s="3"/>
      <c r="D245" s="3"/>
      <c r="E245" s="3"/>
    </row>
    <row r="246" spans="1:5" ht="15.75" customHeight="1">
      <c r="A246" s="3"/>
      <c r="B246" s="3"/>
      <c r="C246" s="3"/>
      <c r="D246" s="3"/>
      <c r="E246" s="3"/>
    </row>
    <row r="247" spans="1:5" ht="15.75" customHeight="1">
      <c r="A247" s="3"/>
      <c r="B247" s="3"/>
      <c r="C247" s="3"/>
      <c r="D247" s="3"/>
      <c r="E247" s="3"/>
    </row>
    <row r="248" spans="1:5" ht="15.75" customHeight="1">
      <c r="A248" s="3"/>
      <c r="B248" s="3"/>
      <c r="C248" s="3"/>
      <c r="D248" s="3"/>
      <c r="E248" s="3"/>
    </row>
    <row r="249" spans="1:5" ht="15.75" customHeight="1">
      <c r="A249" s="3"/>
      <c r="B249" s="3"/>
      <c r="C249" s="3"/>
      <c r="D249" s="3"/>
      <c r="E249" s="3"/>
    </row>
    <row r="250" spans="1:5" ht="15.75" customHeight="1">
      <c r="A250" s="3"/>
      <c r="B250" s="3"/>
      <c r="C250" s="3"/>
      <c r="D250" s="3"/>
      <c r="E250" s="3"/>
    </row>
    <row r="251" spans="1:5" ht="15.75" customHeight="1">
      <c r="A251" s="3"/>
      <c r="B251" s="3"/>
      <c r="C251" s="3"/>
      <c r="D251" s="3"/>
      <c r="E251" s="3"/>
    </row>
    <row r="252" spans="1:5" ht="15.75" customHeight="1">
      <c r="A252" s="3"/>
      <c r="B252" s="3"/>
      <c r="C252" s="3"/>
      <c r="D252" s="3"/>
      <c r="E252" s="3"/>
    </row>
    <row r="253" spans="1:5" ht="15.75" customHeight="1">
      <c r="A253" s="3"/>
      <c r="B253" s="3"/>
      <c r="C253" s="3"/>
      <c r="D253" s="3"/>
      <c r="E253" s="3"/>
    </row>
    <row r="254" spans="1:5" ht="15.75" customHeight="1">
      <c r="A254" s="3"/>
      <c r="B254" s="3"/>
      <c r="C254" s="3"/>
      <c r="D254" s="3"/>
      <c r="E254" s="3"/>
    </row>
    <row r="255" spans="1:5" ht="15.75" customHeight="1">
      <c r="A255" s="3"/>
      <c r="B255" s="3"/>
      <c r="C255" s="3"/>
      <c r="D255" s="3"/>
      <c r="E255" s="3"/>
    </row>
    <row r="256" spans="1:5" ht="15.75" customHeight="1">
      <c r="A256" s="3"/>
      <c r="B256" s="3"/>
      <c r="C256" s="3"/>
      <c r="D256" s="3"/>
      <c r="E256" s="3"/>
    </row>
    <row r="257" spans="1:5" ht="15.75" customHeight="1">
      <c r="A257" s="3"/>
      <c r="B257" s="3"/>
      <c r="C257" s="3"/>
      <c r="D257" s="3"/>
      <c r="E257" s="3"/>
    </row>
    <row r="258" spans="1:5" ht="15.75" customHeight="1">
      <c r="A258" s="3"/>
      <c r="B258" s="3"/>
      <c r="C258" s="3"/>
      <c r="D258" s="3"/>
      <c r="E258" s="3"/>
    </row>
    <row r="259" spans="1:5" ht="15.75" customHeight="1">
      <c r="A259" s="3"/>
      <c r="B259" s="3"/>
      <c r="C259" s="3"/>
      <c r="D259" s="3"/>
      <c r="E259" s="3"/>
    </row>
    <row r="260" spans="1:5" ht="15.75" customHeight="1">
      <c r="A260" s="3"/>
      <c r="B260" s="3"/>
      <c r="C260" s="3"/>
      <c r="D260" s="3"/>
      <c r="E260" s="3"/>
    </row>
    <row r="261" spans="1:5" ht="15.75" customHeight="1">
      <c r="A261" s="3"/>
      <c r="B261" s="3"/>
      <c r="C261" s="3"/>
      <c r="D261" s="3"/>
      <c r="E261" s="3"/>
    </row>
    <row r="262" spans="1:5" ht="15.75" customHeight="1">
      <c r="A262" s="3"/>
      <c r="B262" s="3"/>
      <c r="C262" s="3"/>
      <c r="D262" s="3"/>
      <c r="E262" s="3"/>
    </row>
    <row r="263" spans="1:5" ht="15.75" customHeight="1">
      <c r="A263" s="3"/>
      <c r="B263" s="3"/>
      <c r="C263" s="3"/>
      <c r="D263" s="3"/>
      <c r="E263" s="3"/>
    </row>
    <row r="264" spans="1:5" ht="15.75" customHeight="1">
      <c r="A264" s="3"/>
      <c r="B264" s="3"/>
      <c r="C264" s="3"/>
      <c r="D264" s="3"/>
      <c r="E264" s="3"/>
    </row>
    <row r="265" spans="1:5" ht="15.75" customHeight="1">
      <c r="A265" s="3"/>
      <c r="B265" s="3"/>
      <c r="C265" s="3"/>
      <c r="D265" s="3"/>
      <c r="E265" s="3"/>
    </row>
    <row r="266" spans="1:5" ht="15.75" customHeight="1">
      <c r="A266" s="3"/>
      <c r="B266" s="3"/>
      <c r="C266" s="3"/>
      <c r="D266" s="3"/>
      <c r="E266" s="3"/>
    </row>
    <row r="267" spans="1:5" ht="15.75" customHeight="1">
      <c r="A267" s="3"/>
      <c r="B267" s="3"/>
      <c r="C267" s="3"/>
      <c r="D267" s="3"/>
      <c r="E267" s="3"/>
    </row>
    <row r="268" spans="1:5" ht="15.75" customHeight="1">
      <c r="A268" s="3"/>
      <c r="B268" s="3"/>
      <c r="C268" s="3"/>
      <c r="D268" s="3"/>
      <c r="E268" s="3"/>
    </row>
    <row r="269" spans="1:5" ht="15.75" customHeight="1">
      <c r="A269" s="3"/>
      <c r="B269" s="3"/>
      <c r="C269" s="3"/>
      <c r="D269" s="3"/>
      <c r="E269" s="3"/>
    </row>
    <row r="270" spans="1:5" ht="15.75" customHeight="1">
      <c r="A270" s="3"/>
      <c r="B270" s="3"/>
      <c r="C270" s="3"/>
      <c r="D270" s="3"/>
      <c r="E270" s="3"/>
    </row>
    <row r="271" spans="1:5" ht="15.75" customHeight="1">
      <c r="A271" s="3"/>
      <c r="B271" s="3"/>
      <c r="C271" s="3"/>
      <c r="D271" s="3"/>
      <c r="E271" s="3"/>
    </row>
    <row r="272" spans="1:5" ht="15.75" customHeight="1">
      <c r="A272" s="3"/>
      <c r="B272" s="3"/>
      <c r="C272" s="3"/>
      <c r="D272" s="3"/>
      <c r="E272" s="3"/>
    </row>
    <row r="273" spans="1:5" ht="15.75" customHeight="1">
      <c r="A273" s="3"/>
      <c r="B273" s="3"/>
      <c r="C273" s="3"/>
      <c r="D273" s="3"/>
      <c r="E273" s="3"/>
    </row>
    <row r="274" spans="1:5" ht="15.75" customHeight="1">
      <c r="A274" s="3"/>
      <c r="B274" s="3"/>
      <c r="C274" s="3"/>
      <c r="D274" s="3"/>
      <c r="E274" s="3"/>
    </row>
    <row r="275" spans="1:5" ht="15.75" customHeight="1">
      <c r="A275" s="3"/>
      <c r="B275" s="3"/>
      <c r="C275" s="3"/>
      <c r="D275" s="3"/>
      <c r="E275" s="3"/>
    </row>
    <row r="276" spans="1:5" ht="15.75" customHeight="1">
      <c r="A276" s="3"/>
      <c r="B276" s="3"/>
      <c r="C276" s="3"/>
      <c r="D276" s="3"/>
      <c r="E276" s="3"/>
    </row>
    <row r="277" spans="1:5" ht="15.75" customHeight="1">
      <c r="A277" s="3"/>
      <c r="B277" s="3"/>
      <c r="C277" s="3"/>
      <c r="D277" s="3"/>
      <c r="E277" s="3"/>
    </row>
    <row r="278" spans="1:5" ht="15.75" customHeight="1">
      <c r="A278" s="3"/>
      <c r="B278" s="3"/>
      <c r="C278" s="3"/>
      <c r="D278" s="3"/>
      <c r="E278" s="3"/>
    </row>
    <row r="279" spans="1:5" ht="15.75" customHeight="1">
      <c r="A279" s="3"/>
      <c r="B279" s="3"/>
      <c r="C279" s="3"/>
      <c r="D279" s="3"/>
      <c r="E279" s="3"/>
    </row>
    <row r="280" spans="1:5" ht="15.75" customHeight="1">
      <c r="A280" s="3"/>
      <c r="B280" s="3"/>
      <c r="C280" s="3"/>
      <c r="D280" s="3"/>
      <c r="E280" s="3"/>
    </row>
    <row r="281" spans="1:5" ht="15.75" customHeight="1">
      <c r="A281" s="3"/>
      <c r="B281" s="3"/>
      <c r="C281" s="3"/>
      <c r="D281" s="3"/>
      <c r="E281" s="3"/>
    </row>
    <row r="282" spans="1:5" ht="15.75" customHeight="1">
      <c r="A282" s="3"/>
      <c r="B282" s="3"/>
      <c r="C282" s="3"/>
      <c r="D282" s="3"/>
      <c r="E282" s="3"/>
    </row>
    <row r="283" spans="1:5" ht="15.75" customHeight="1">
      <c r="A283" s="3"/>
      <c r="B283" s="3"/>
      <c r="C283" s="3"/>
      <c r="D283" s="3"/>
      <c r="E283" s="3"/>
    </row>
    <row r="284" spans="1:5" ht="15.75" customHeight="1">
      <c r="A284" s="3"/>
      <c r="B284" s="3"/>
      <c r="C284" s="3"/>
      <c r="D284" s="3"/>
      <c r="E284" s="3"/>
    </row>
    <row r="285" spans="1:5" ht="15.75" customHeight="1">
      <c r="A285" s="3"/>
      <c r="B285" s="3"/>
      <c r="C285" s="3"/>
      <c r="D285" s="3"/>
      <c r="E285" s="3"/>
    </row>
    <row r="286" spans="1:5" ht="15.75" customHeight="1">
      <c r="A286" s="3"/>
      <c r="B286" s="3"/>
      <c r="C286" s="3"/>
      <c r="D286" s="3"/>
      <c r="E286" s="3"/>
    </row>
    <row r="287" spans="1:5" ht="15.75" customHeight="1">
      <c r="A287" s="3"/>
      <c r="B287" s="3"/>
      <c r="C287" s="3"/>
      <c r="D287" s="3"/>
      <c r="E287" s="3"/>
    </row>
    <row r="288" spans="1:5" ht="15.75" customHeight="1">
      <c r="A288" s="3"/>
      <c r="B288" s="3"/>
      <c r="C288" s="3"/>
      <c r="D288" s="3"/>
      <c r="E288" s="3"/>
    </row>
    <row r="289" spans="1:5" ht="15.75" customHeight="1">
      <c r="A289" s="3"/>
      <c r="B289" s="3"/>
      <c r="C289" s="3"/>
      <c r="D289" s="3"/>
      <c r="E289" s="3"/>
    </row>
    <row r="290" spans="1:5" ht="15.75" customHeight="1">
      <c r="A290" s="3"/>
      <c r="B290" s="3"/>
      <c r="C290" s="3"/>
      <c r="D290" s="3"/>
      <c r="E290" s="3"/>
    </row>
    <row r="291" spans="1:5" ht="15.75" customHeight="1">
      <c r="A291" s="3"/>
      <c r="B291" s="3"/>
      <c r="C291" s="3"/>
      <c r="D291" s="3"/>
      <c r="E291" s="3"/>
    </row>
    <row r="292" spans="1:5" ht="15.75" customHeight="1">
      <c r="A292" s="3"/>
      <c r="B292" s="3"/>
      <c r="C292" s="3"/>
      <c r="D292" s="3"/>
      <c r="E292" s="3"/>
    </row>
    <row r="293" spans="1:5" ht="15.75" customHeight="1">
      <c r="A293" s="3"/>
      <c r="B293" s="3"/>
      <c r="C293" s="3"/>
      <c r="D293" s="3"/>
      <c r="E293" s="3"/>
    </row>
    <row r="294" spans="1:5" ht="15.75" customHeight="1">
      <c r="A294" s="3"/>
      <c r="B294" s="3"/>
      <c r="C294" s="3"/>
      <c r="D294" s="3"/>
      <c r="E294" s="3"/>
    </row>
    <row r="295" spans="1:5" ht="15.75" customHeight="1">
      <c r="A295" s="3"/>
      <c r="B295" s="3"/>
      <c r="C295" s="3"/>
      <c r="D295" s="3"/>
      <c r="E295" s="3"/>
    </row>
    <row r="296" spans="1:5" ht="15.75" customHeight="1">
      <c r="A296" s="3"/>
      <c r="B296" s="3"/>
      <c r="C296" s="3"/>
      <c r="D296" s="3"/>
      <c r="E296" s="3"/>
    </row>
    <row r="297" spans="1:5" ht="15.75" customHeight="1"/>
    <row r="298" spans="1:5" ht="15.75" customHeight="1"/>
    <row r="299" spans="1:5" ht="15.75" customHeight="1"/>
    <row r="300" spans="1:5" ht="15.75" customHeight="1"/>
    <row r="301" spans="1:5" ht="15.75" customHeight="1"/>
    <row r="302" spans="1:5" ht="15.75" customHeight="1"/>
    <row r="303" spans="1:5" ht="15.75" customHeight="1"/>
    <row r="304" spans="1:5"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4.42578125" defaultRowHeight="15" customHeight="1"/>
  <cols>
    <col min="1" max="6" width="14.42578125" customWidth="1"/>
  </cols>
  <sheetData>
    <row r="1" spans="1:26" ht="63.75" customHeight="1">
      <c r="A1" s="289" t="s">
        <v>937</v>
      </c>
      <c r="B1" s="290" t="s">
        <v>938</v>
      </c>
      <c r="C1" s="289" t="s">
        <v>939</v>
      </c>
      <c r="D1" s="291" t="s">
        <v>940</v>
      </c>
      <c r="E1" s="292" t="s">
        <v>941</v>
      </c>
      <c r="F1" s="293" t="s">
        <v>942</v>
      </c>
      <c r="G1" s="293" t="s">
        <v>943</v>
      </c>
      <c r="H1" s="293" t="s">
        <v>944</v>
      </c>
      <c r="I1" s="219"/>
      <c r="J1" s="219"/>
      <c r="K1" s="219"/>
      <c r="L1" s="219"/>
      <c r="M1" s="219"/>
      <c r="N1" s="219"/>
      <c r="O1" s="219"/>
      <c r="P1" s="219"/>
      <c r="Q1" s="219"/>
      <c r="R1" s="219"/>
      <c r="S1" s="219"/>
      <c r="T1" s="219"/>
      <c r="U1" s="219"/>
      <c r="V1" s="219"/>
      <c r="W1" s="219"/>
      <c r="X1" s="219"/>
      <c r="Y1" s="219"/>
      <c r="Z1" s="219"/>
    </row>
    <row r="2" spans="1:26" ht="12.75" customHeight="1">
      <c r="A2" s="294">
        <v>426</v>
      </c>
      <c r="B2" s="337">
        <v>55027999</v>
      </c>
      <c r="C2" s="295" t="s">
        <v>945</v>
      </c>
      <c r="D2" s="296">
        <v>9.6449999999999996</v>
      </c>
      <c r="E2" s="297">
        <v>44241</v>
      </c>
      <c r="F2" s="224"/>
      <c r="G2" s="297" t="s">
        <v>946</v>
      </c>
      <c r="H2" s="224"/>
      <c r="I2" s="219"/>
      <c r="J2" s="219"/>
      <c r="K2" s="219"/>
      <c r="L2" s="219"/>
      <c r="M2" s="219"/>
      <c r="N2" s="219"/>
      <c r="O2" s="219"/>
      <c r="P2" s="219"/>
      <c r="Q2" s="219"/>
      <c r="R2" s="219"/>
      <c r="S2" s="219"/>
      <c r="T2" s="219"/>
      <c r="U2" s="219"/>
      <c r="V2" s="219"/>
      <c r="W2" s="219"/>
      <c r="X2" s="219"/>
      <c r="Y2" s="219"/>
      <c r="Z2" s="219"/>
    </row>
    <row r="3" spans="1:26" ht="12.75" customHeight="1">
      <c r="A3" s="294">
        <v>426</v>
      </c>
      <c r="B3" s="330"/>
      <c r="C3" s="295" t="s">
        <v>947</v>
      </c>
      <c r="D3" s="296">
        <v>42.006999999999998</v>
      </c>
      <c r="E3" s="297">
        <v>44241</v>
      </c>
      <c r="F3" s="224"/>
      <c r="G3" s="297" t="s">
        <v>946</v>
      </c>
      <c r="H3" s="224"/>
      <c r="I3" s="219"/>
      <c r="J3" s="219"/>
      <c r="K3" s="219"/>
      <c r="L3" s="219"/>
      <c r="M3" s="219"/>
      <c r="N3" s="219"/>
      <c r="O3" s="219"/>
      <c r="P3" s="219"/>
      <c r="Q3" s="219"/>
      <c r="R3" s="219"/>
      <c r="S3" s="219"/>
      <c r="T3" s="219"/>
      <c r="U3" s="219"/>
      <c r="V3" s="219"/>
      <c r="W3" s="219"/>
      <c r="X3" s="219"/>
      <c r="Y3" s="219"/>
      <c r="Z3" s="219"/>
    </row>
    <row r="4" spans="1:26" ht="12.75" customHeight="1">
      <c r="A4" s="220">
        <v>431</v>
      </c>
      <c r="B4" s="331">
        <v>59388538</v>
      </c>
      <c r="C4" s="298" t="s">
        <v>948</v>
      </c>
      <c r="D4" s="299">
        <v>1.0289999999999999</v>
      </c>
      <c r="E4" s="226">
        <v>44256</v>
      </c>
      <c r="F4" s="224"/>
      <c r="G4" s="226" t="s">
        <v>949</v>
      </c>
      <c r="H4" s="224"/>
      <c r="I4" s="219"/>
      <c r="J4" s="219"/>
      <c r="K4" s="219"/>
      <c r="L4" s="219"/>
      <c r="M4" s="219"/>
      <c r="N4" s="219"/>
      <c r="O4" s="219"/>
      <c r="P4" s="219"/>
      <c r="Q4" s="219"/>
      <c r="R4" s="219"/>
      <c r="S4" s="219"/>
      <c r="T4" s="219"/>
      <c r="U4" s="219"/>
      <c r="V4" s="219"/>
      <c r="W4" s="219"/>
      <c r="X4" s="219"/>
      <c r="Y4" s="219"/>
      <c r="Z4" s="219"/>
    </row>
    <row r="5" spans="1:26" ht="12.75" customHeight="1">
      <c r="A5" s="220">
        <v>431</v>
      </c>
      <c r="B5" s="332"/>
      <c r="C5" s="298" t="s">
        <v>950</v>
      </c>
      <c r="D5" s="299">
        <v>25.63</v>
      </c>
      <c r="E5" s="226">
        <v>44256</v>
      </c>
      <c r="F5" s="224"/>
      <c r="G5" s="226" t="s">
        <v>949</v>
      </c>
      <c r="H5" s="224"/>
      <c r="I5" s="219"/>
      <c r="J5" s="219"/>
      <c r="K5" s="219"/>
      <c r="L5" s="219"/>
      <c r="M5" s="219"/>
      <c r="N5" s="219"/>
      <c r="O5" s="219"/>
      <c r="P5" s="219"/>
      <c r="Q5" s="219"/>
      <c r="R5" s="219"/>
      <c r="S5" s="219"/>
      <c r="T5" s="219"/>
      <c r="U5" s="219"/>
      <c r="V5" s="219"/>
      <c r="W5" s="219"/>
      <c r="X5" s="219"/>
      <c r="Y5" s="219"/>
      <c r="Z5" s="219"/>
    </row>
    <row r="6" spans="1:26" ht="12.75" customHeight="1">
      <c r="A6" s="294">
        <v>431</v>
      </c>
      <c r="B6" s="332"/>
      <c r="C6" s="295" t="s">
        <v>951</v>
      </c>
      <c r="D6" s="296">
        <v>5.0529999999999999</v>
      </c>
      <c r="E6" s="297">
        <v>44256</v>
      </c>
      <c r="F6" s="224"/>
      <c r="G6" s="297" t="s">
        <v>946</v>
      </c>
      <c r="H6" s="224"/>
      <c r="I6" s="219"/>
      <c r="J6" s="219"/>
      <c r="K6" s="219"/>
      <c r="L6" s="219"/>
      <c r="M6" s="219"/>
      <c r="N6" s="219"/>
      <c r="O6" s="219"/>
      <c r="P6" s="219"/>
      <c r="Q6" s="219"/>
      <c r="R6" s="219"/>
      <c r="S6" s="219"/>
      <c r="T6" s="219"/>
      <c r="U6" s="219"/>
      <c r="V6" s="219"/>
      <c r="W6" s="219"/>
      <c r="X6" s="219"/>
      <c r="Y6" s="219"/>
      <c r="Z6" s="219"/>
    </row>
    <row r="7" spans="1:26" ht="12.75" customHeight="1">
      <c r="A7" s="294">
        <v>431</v>
      </c>
      <c r="B7" s="332"/>
      <c r="C7" s="295" t="s">
        <v>952</v>
      </c>
      <c r="D7" s="296">
        <v>21.503</v>
      </c>
      <c r="E7" s="297">
        <v>44256</v>
      </c>
      <c r="F7" s="224"/>
      <c r="G7" s="297" t="s">
        <v>946</v>
      </c>
      <c r="H7" s="224"/>
      <c r="I7" s="219"/>
      <c r="J7" s="219"/>
      <c r="K7" s="219"/>
      <c r="L7" s="219"/>
      <c r="M7" s="219"/>
      <c r="N7" s="219"/>
      <c r="O7" s="219"/>
      <c r="P7" s="219"/>
      <c r="Q7" s="219"/>
      <c r="R7" s="219"/>
      <c r="S7" s="219"/>
      <c r="T7" s="219"/>
      <c r="U7" s="219"/>
      <c r="V7" s="219"/>
      <c r="W7" s="219"/>
      <c r="X7" s="219"/>
      <c r="Y7" s="219"/>
      <c r="Z7" s="219"/>
    </row>
    <row r="8" spans="1:26" ht="12.75" customHeight="1">
      <c r="A8" s="294">
        <v>426</v>
      </c>
      <c r="B8" s="330"/>
      <c r="C8" s="295" t="s">
        <v>945</v>
      </c>
      <c r="D8" s="296">
        <v>0.88900000000000001</v>
      </c>
      <c r="E8" s="297">
        <v>44256</v>
      </c>
      <c r="F8" s="224"/>
      <c r="G8" s="297" t="s">
        <v>946</v>
      </c>
      <c r="H8" s="224"/>
      <c r="I8" s="219"/>
      <c r="J8" s="219"/>
      <c r="K8" s="219"/>
      <c r="L8" s="219"/>
      <c r="M8" s="219"/>
      <c r="N8" s="219"/>
      <c r="O8" s="219"/>
      <c r="P8" s="219"/>
      <c r="Q8" s="219"/>
      <c r="R8" s="219"/>
      <c r="S8" s="219"/>
      <c r="T8" s="219"/>
      <c r="U8" s="219"/>
      <c r="V8" s="219"/>
      <c r="W8" s="219"/>
      <c r="X8" s="219"/>
      <c r="Y8" s="219"/>
      <c r="Z8" s="219"/>
    </row>
    <row r="9" spans="1:26" ht="12.75" customHeight="1">
      <c r="A9" s="294">
        <v>431</v>
      </c>
      <c r="B9" s="337">
        <v>56915242</v>
      </c>
      <c r="C9" s="295" t="s">
        <v>951</v>
      </c>
      <c r="D9" s="296">
        <v>7.3070000000000004</v>
      </c>
      <c r="E9" s="297">
        <v>44262</v>
      </c>
      <c r="F9" s="224"/>
      <c r="G9" s="297" t="s">
        <v>946</v>
      </c>
      <c r="H9" s="224"/>
      <c r="I9" s="219"/>
      <c r="J9" s="219"/>
      <c r="K9" s="219"/>
      <c r="L9" s="219"/>
      <c r="M9" s="219"/>
      <c r="N9" s="219"/>
      <c r="O9" s="219"/>
      <c r="P9" s="219"/>
      <c r="Q9" s="219"/>
      <c r="R9" s="219"/>
      <c r="S9" s="219"/>
      <c r="T9" s="219"/>
      <c r="U9" s="219"/>
      <c r="V9" s="219"/>
      <c r="W9" s="219"/>
      <c r="X9" s="219"/>
      <c r="Y9" s="219"/>
      <c r="Z9" s="219"/>
    </row>
    <row r="10" spans="1:26" ht="12.75" customHeight="1">
      <c r="A10" s="220">
        <v>431</v>
      </c>
      <c r="B10" s="332"/>
      <c r="C10" s="298" t="s">
        <v>950</v>
      </c>
      <c r="D10" s="299">
        <v>4.4630000000000001</v>
      </c>
      <c r="E10" s="226">
        <v>44262</v>
      </c>
      <c r="F10" s="224"/>
      <c r="G10" s="226" t="s">
        <v>949</v>
      </c>
      <c r="H10" s="224"/>
      <c r="I10" s="219"/>
      <c r="J10" s="219"/>
      <c r="K10" s="219"/>
      <c r="L10" s="219"/>
      <c r="M10" s="219"/>
      <c r="N10" s="219"/>
      <c r="O10" s="219"/>
      <c r="P10" s="219"/>
      <c r="Q10" s="219"/>
      <c r="R10" s="219"/>
      <c r="S10" s="219"/>
      <c r="T10" s="219"/>
      <c r="U10" s="219"/>
      <c r="V10" s="219"/>
      <c r="W10" s="219"/>
      <c r="X10" s="219"/>
      <c r="Y10" s="219"/>
      <c r="Z10" s="219"/>
    </row>
    <row r="11" spans="1:26" ht="12.75" customHeight="1">
      <c r="A11" s="220">
        <v>431</v>
      </c>
      <c r="B11" s="332"/>
      <c r="C11" s="295" t="s">
        <v>953</v>
      </c>
      <c r="D11" s="296">
        <v>13.449</v>
      </c>
      <c r="E11" s="297">
        <v>44262</v>
      </c>
      <c r="F11" s="224"/>
      <c r="G11" s="297" t="s">
        <v>946</v>
      </c>
      <c r="H11" s="224"/>
      <c r="I11" s="219"/>
      <c r="J11" s="219"/>
      <c r="K11" s="219"/>
      <c r="L11" s="219"/>
      <c r="M11" s="219"/>
      <c r="N11" s="219"/>
      <c r="O11" s="219"/>
      <c r="P11" s="219"/>
      <c r="Q11" s="219"/>
      <c r="R11" s="219"/>
      <c r="S11" s="219"/>
      <c r="T11" s="219"/>
      <c r="U11" s="219"/>
      <c r="V11" s="219"/>
      <c r="W11" s="219"/>
      <c r="X11" s="219"/>
      <c r="Y11" s="219"/>
      <c r="Z11" s="219"/>
    </row>
    <row r="12" spans="1:26" ht="12.75" customHeight="1">
      <c r="A12" s="294">
        <v>426</v>
      </c>
      <c r="B12" s="332"/>
      <c r="C12" s="295" t="s">
        <v>954</v>
      </c>
      <c r="D12" s="296">
        <v>5.194</v>
      </c>
      <c r="E12" s="297">
        <v>44262</v>
      </c>
      <c r="F12" s="224"/>
      <c r="G12" s="297" t="s">
        <v>946</v>
      </c>
      <c r="H12" s="224"/>
      <c r="I12" s="219"/>
      <c r="J12" s="219"/>
      <c r="K12" s="219"/>
      <c r="L12" s="219"/>
      <c r="M12" s="219"/>
      <c r="N12" s="219"/>
      <c r="O12" s="219"/>
      <c r="P12" s="219"/>
      <c r="Q12" s="219"/>
      <c r="R12" s="219"/>
      <c r="S12" s="219"/>
      <c r="T12" s="219"/>
      <c r="U12" s="219"/>
      <c r="V12" s="219"/>
      <c r="W12" s="219"/>
      <c r="X12" s="219"/>
      <c r="Y12" s="219"/>
      <c r="Z12" s="219"/>
    </row>
    <row r="13" spans="1:26" ht="12.75" customHeight="1">
      <c r="A13" s="294">
        <v>432</v>
      </c>
      <c r="B13" s="332"/>
      <c r="C13" s="295" t="s">
        <v>955</v>
      </c>
      <c r="D13" s="296">
        <v>9.73</v>
      </c>
      <c r="E13" s="297">
        <v>44262</v>
      </c>
      <c r="F13" s="224"/>
      <c r="G13" s="297" t="s">
        <v>946</v>
      </c>
      <c r="H13" s="224"/>
      <c r="I13" s="219"/>
      <c r="J13" s="219"/>
      <c r="K13" s="219"/>
      <c r="L13" s="219"/>
      <c r="M13" s="219"/>
      <c r="N13" s="219"/>
      <c r="O13" s="219"/>
      <c r="P13" s="219"/>
      <c r="Q13" s="219"/>
      <c r="R13" s="219"/>
      <c r="S13" s="219"/>
      <c r="T13" s="219"/>
      <c r="U13" s="219"/>
      <c r="V13" s="219"/>
      <c r="W13" s="219"/>
      <c r="X13" s="219"/>
      <c r="Y13" s="219"/>
      <c r="Z13" s="219"/>
    </row>
    <row r="14" spans="1:26" ht="12.75" customHeight="1">
      <c r="A14" s="294">
        <v>432</v>
      </c>
      <c r="B14" s="330"/>
      <c r="C14" s="295" t="s">
        <v>956</v>
      </c>
      <c r="D14" s="296">
        <v>2.6459999999999999</v>
      </c>
      <c r="E14" s="297">
        <v>44262</v>
      </c>
      <c r="F14" s="224"/>
      <c r="G14" s="297" t="s">
        <v>946</v>
      </c>
      <c r="H14" s="224"/>
      <c r="I14" s="219"/>
      <c r="J14" s="219"/>
      <c r="K14" s="219"/>
      <c r="L14" s="219"/>
      <c r="M14" s="219"/>
      <c r="N14" s="219"/>
      <c r="O14" s="219"/>
      <c r="P14" s="219"/>
      <c r="Q14" s="219"/>
      <c r="R14" s="219"/>
      <c r="S14" s="219"/>
      <c r="T14" s="219"/>
      <c r="U14" s="219"/>
      <c r="V14" s="219"/>
      <c r="W14" s="219"/>
      <c r="X14" s="219"/>
      <c r="Y14" s="219"/>
      <c r="Z14" s="219"/>
    </row>
    <row r="15" spans="1:26" ht="12.75" customHeight="1">
      <c r="A15" s="294">
        <v>404</v>
      </c>
      <c r="B15" s="337">
        <v>60479623</v>
      </c>
      <c r="C15" s="295" t="s">
        <v>955</v>
      </c>
      <c r="D15" s="296">
        <v>43.814999999999998</v>
      </c>
      <c r="E15" s="297">
        <v>44268</v>
      </c>
      <c r="F15" s="224"/>
      <c r="G15" s="297" t="s">
        <v>946</v>
      </c>
      <c r="H15" s="224"/>
      <c r="I15" s="219"/>
      <c r="J15" s="219"/>
      <c r="K15" s="219"/>
      <c r="L15" s="219"/>
      <c r="M15" s="219"/>
      <c r="N15" s="219"/>
      <c r="O15" s="219"/>
      <c r="P15" s="219"/>
      <c r="Q15" s="219"/>
      <c r="R15" s="219"/>
      <c r="S15" s="219"/>
      <c r="T15" s="219"/>
      <c r="U15" s="219"/>
      <c r="V15" s="219"/>
      <c r="W15" s="219"/>
      <c r="X15" s="219"/>
      <c r="Y15" s="219"/>
      <c r="Z15" s="219"/>
    </row>
    <row r="16" spans="1:26" ht="12.75" customHeight="1">
      <c r="A16" s="294">
        <v>404</v>
      </c>
      <c r="B16" s="330"/>
      <c r="C16" s="295" t="s">
        <v>954</v>
      </c>
      <c r="D16" s="296">
        <v>5.0670000000000002</v>
      </c>
      <c r="E16" s="297">
        <v>44268</v>
      </c>
      <c r="F16" s="224"/>
      <c r="G16" s="297" t="s">
        <v>946</v>
      </c>
      <c r="H16" s="224"/>
      <c r="I16" s="219"/>
      <c r="J16" s="219"/>
      <c r="K16" s="219"/>
      <c r="L16" s="219"/>
      <c r="M16" s="219"/>
      <c r="N16" s="219"/>
      <c r="O16" s="219"/>
      <c r="P16" s="219"/>
      <c r="Q16" s="219"/>
      <c r="R16" s="219"/>
      <c r="S16" s="219"/>
      <c r="T16" s="219"/>
      <c r="U16" s="219"/>
      <c r="V16" s="219"/>
      <c r="W16" s="219"/>
      <c r="X16" s="219"/>
      <c r="Y16" s="219"/>
      <c r="Z16" s="219"/>
    </row>
    <row r="17" spans="1:26" ht="12.75" customHeight="1">
      <c r="A17" s="294">
        <v>404</v>
      </c>
      <c r="B17" s="337">
        <v>54361290</v>
      </c>
      <c r="C17" s="295" t="s">
        <v>954</v>
      </c>
      <c r="D17" s="296">
        <v>31.896000000000001</v>
      </c>
      <c r="E17" s="297">
        <v>44268</v>
      </c>
      <c r="F17" s="224"/>
      <c r="G17" s="297" t="s">
        <v>946</v>
      </c>
      <c r="H17" s="224"/>
      <c r="I17" s="219"/>
      <c r="J17" s="219"/>
      <c r="K17" s="219"/>
      <c r="L17" s="219"/>
      <c r="M17" s="219"/>
      <c r="N17" s="219"/>
      <c r="O17" s="219"/>
      <c r="P17" s="219"/>
      <c r="Q17" s="219"/>
      <c r="R17" s="219"/>
      <c r="S17" s="219"/>
      <c r="T17" s="219"/>
      <c r="U17" s="219"/>
      <c r="V17" s="219"/>
      <c r="W17" s="219"/>
      <c r="X17" s="219"/>
      <c r="Y17" s="219"/>
      <c r="Z17" s="219"/>
    </row>
    <row r="18" spans="1:26" ht="12.75" customHeight="1">
      <c r="A18" s="294">
        <v>404</v>
      </c>
      <c r="B18" s="330"/>
      <c r="C18" s="295" t="s">
        <v>955</v>
      </c>
      <c r="D18" s="296">
        <v>18.231000000000002</v>
      </c>
      <c r="E18" s="297">
        <v>44268</v>
      </c>
      <c r="F18" s="224"/>
      <c r="G18" s="297" t="s">
        <v>946</v>
      </c>
      <c r="H18" s="224"/>
      <c r="I18" s="219"/>
      <c r="J18" s="219"/>
      <c r="K18" s="219"/>
      <c r="L18" s="219"/>
      <c r="M18" s="219"/>
      <c r="N18" s="219"/>
      <c r="O18" s="219"/>
      <c r="P18" s="219"/>
      <c r="Q18" s="219"/>
      <c r="R18" s="219"/>
      <c r="S18" s="219"/>
      <c r="T18" s="219"/>
      <c r="U18" s="219"/>
      <c r="V18" s="219"/>
      <c r="W18" s="219"/>
      <c r="X18" s="219"/>
      <c r="Y18" s="219"/>
      <c r="Z18" s="219"/>
    </row>
    <row r="19" spans="1:26" ht="12.75" customHeight="1">
      <c r="A19" s="220">
        <v>431</v>
      </c>
      <c r="B19" s="331">
        <v>61675831</v>
      </c>
      <c r="C19" s="298" t="s">
        <v>957</v>
      </c>
      <c r="D19" s="299">
        <v>10.023999999999999</v>
      </c>
      <c r="E19" s="226"/>
      <c r="F19" s="224"/>
      <c r="G19" s="226" t="s">
        <v>958</v>
      </c>
      <c r="H19" s="224"/>
      <c r="I19" s="219"/>
      <c r="J19" s="219"/>
      <c r="K19" s="219"/>
      <c r="L19" s="219"/>
      <c r="M19" s="219"/>
      <c r="N19" s="219"/>
      <c r="O19" s="219"/>
      <c r="P19" s="219"/>
      <c r="Q19" s="219"/>
      <c r="R19" s="219"/>
      <c r="S19" s="219"/>
      <c r="T19" s="219"/>
      <c r="U19" s="219"/>
      <c r="V19" s="219"/>
      <c r="W19" s="219"/>
      <c r="X19" s="219"/>
      <c r="Y19" s="219"/>
      <c r="Z19" s="219"/>
    </row>
    <row r="20" spans="1:26" ht="12.75" customHeight="1">
      <c r="A20" s="220">
        <v>431</v>
      </c>
      <c r="B20" s="332"/>
      <c r="C20" s="298" t="s">
        <v>959</v>
      </c>
      <c r="D20" s="299">
        <v>7.79</v>
      </c>
      <c r="E20" s="226"/>
      <c r="F20" s="224"/>
      <c r="G20" s="226" t="s">
        <v>958</v>
      </c>
      <c r="H20" s="224"/>
      <c r="I20" s="219"/>
      <c r="J20" s="219"/>
      <c r="K20" s="219"/>
      <c r="L20" s="219"/>
      <c r="M20" s="219"/>
      <c r="N20" s="219"/>
      <c r="O20" s="219"/>
      <c r="P20" s="219"/>
      <c r="Q20" s="219"/>
      <c r="R20" s="219"/>
      <c r="S20" s="219"/>
      <c r="T20" s="219"/>
      <c r="U20" s="219"/>
      <c r="V20" s="219"/>
      <c r="W20" s="219"/>
      <c r="X20" s="219"/>
      <c r="Y20" s="219"/>
      <c r="Z20" s="219"/>
    </row>
    <row r="21" spans="1:26" ht="12.75" customHeight="1">
      <c r="A21" s="220">
        <v>431</v>
      </c>
      <c r="B21" s="332"/>
      <c r="C21" s="300" t="s">
        <v>960</v>
      </c>
      <c r="D21" s="299">
        <v>6.194</v>
      </c>
      <c r="E21" s="226"/>
      <c r="F21" s="224"/>
      <c r="G21" s="226" t="s">
        <v>958</v>
      </c>
      <c r="H21" s="224"/>
      <c r="I21" s="219"/>
      <c r="J21" s="219"/>
      <c r="K21" s="219"/>
      <c r="L21" s="219"/>
      <c r="M21" s="219"/>
      <c r="N21" s="219"/>
      <c r="O21" s="219"/>
      <c r="P21" s="219"/>
      <c r="Q21" s="219"/>
      <c r="R21" s="219"/>
      <c r="S21" s="219"/>
      <c r="T21" s="219"/>
      <c r="U21" s="219"/>
      <c r="V21" s="219"/>
      <c r="W21" s="219"/>
      <c r="X21" s="219"/>
      <c r="Y21" s="219"/>
      <c r="Z21" s="219"/>
    </row>
    <row r="22" spans="1:26" ht="12.75" customHeight="1">
      <c r="A22" s="220">
        <v>431</v>
      </c>
      <c r="B22" s="332"/>
      <c r="C22" s="298" t="s">
        <v>951</v>
      </c>
      <c r="D22" s="299">
        <v>0.42399999999999999</v>
      </c>
      <c r="E22" s="226"/>
      <c r="F22" s="224"/>
      <c r="G22" s="226" t="s">
        <v>958</v>
      </c>
      <c r="H22" s="224"/>
      <c r="I22" s="219"/>
      <c r="J22" s="219"/>
      <c r="K22" s="219"/>
      <c r="L22" s="219"/>
      <c r="M22" s="219"/>
      <c r="N22" s="219"/>
      <c r="O22" s="219"/>
      <c r="P22" s="219"/>
      <c r="Q22" s="219"/>
      <c r="R22" s="219"/>
      <c r="S22" s="219"/>
      <c r="T22" s="219"/>
      <c r="U22" s="219"/>
      <c r="V22" s="219"/>
      <c r="W22" s="219"/>
      <c r="X22" s="219"/>
      <c r="Y22" s="219"/>
      <c r="Z22" s="219"/>
    </row>
    <row r="23" spans="1:26" ht="12.75" customHeight="1">
      <c r="A23" s="220" t="s">
        <v>129</v>
      </c>
      <c r="B23" s="332"/>
      <c r="C23" s="298" t="s">
        <v>961</v>
      </c>
      <c r="D23" s="299">
        <v>1.387</v>
      </c>
      <c r="E23" s="226"/>
      <c r="F23" s="224"/>
      <c r="G23" s="226" t="s">
        <v>958</v>
      </c>
      <c r="H23" s="224"/>
      <c r="I23" s="219"/>
      <c r="J23" s="219"/>
      <c r="K23" s="219"/>
      <c r="L23" s="219"/>
      <c r="M23" s="219"/>
      <c r="N23" s="219"/>
      <c r="O23" s="219"/>
      <c r="P23" s="219"/>
      <c r="Q23" s="219"/>
      <c r="R23" s="219"/>
      <c r="S23" s="219"/>
      <c r="T23" s="219"/>
      <c r="U23" s="219"/>
      <c r="V23" s="219"/>
      <c r="W23" s="219"/>
      <c r="X23" s="219"/>
      <c r="Y23" s="219"/>
      <c r="Z23" s="219"/>
    </row>
    <row r="24" spans="1:26" ht="12.75" customHeight="1">
      <c r="A24" s="294">
        <v>432</v>
      </c>
      <c r="B24" s="332"/>
      <c r="C24" s="295" t="s">
        <v>955</v>
      </c>
      <c r="D24" s="296">
        <v>1.456</v>
      </c>
      <c r="E24" s="297"/>
      <c r="F24" s="301"/>
      <c r="G24" s="297" t="s">
        <v>946</v>
      </c>
      <c r="H24" s="224"/>
      <c r="I24" s="219"/>
      <c r="J24" s="219"/>
      <c r="K24" s="219"/>
      <c r="L24" s="219"/>
      <c r="M24" s="219"/>
      <c r="N24" s="219"/>
      <c r="O24" s="219"/>
      <c r="P24" s="219"/>
      <c r="Q24" s="219"/>
      <c r="R24" s="219"/>
      <c r="S24" s="219"/>
      <c r="T24" s="219"/>
      <c r="U24" s="219"/>
      <c r="V24" s="219"/>
      <c r="W24" s="219"/>
      <c r="X24" s="219"/>
      <c r="Y24" s="219"/>
      <c r="Z24" s="219"/>
    </row>
    <row r="25" spans="1:26" ht="12.75" customHeight="1">
      <c r="A25" s="220">
        <v>466</v>
      </c>
      <c r="B25" s="330"/>
      <c r="C25" s="221" t="s">
        <v>962</v>
      </c>
      <c r="D25" s="299">
        <v>18.108999999999998</v>
      </c>
      <c r="E25" s="226"/>
      <c r="F25" s="224" t="s">
        <v>963</v>
      </c>
      <c r="G25" s="226" t="s">
        <v>958</v>
      </c>
      <c r="H25" s="224"/>
      <c r="I25" s="219"/>
      <c r="J25" s="219"/>
      <c r="K25" s="219"/>
      <c r="L25" s="219"/>
      <c r="M25" s="219"/>
      <c r="N25" s="219"/>
      <c r="O25" s="219"/>
      <c r="P25" s="219"/>
      <c r="Q25" s="219"/>
      <c r="R25" s="219"/>
      <c r="S25" s="219"/>
      <c r="T25" s="219"/>
      <c r="U25" s="219"/>
      <c r="V25" s="219"/>
      <c r="W25" s="219"/>
      <c r="X25" s="219"/>
      <c r="Y25" s="219"/>
      <c r="Z25" s="219"/>
    </row>
    <row r="26" spans="1:26" ht="12.75" customHeight="1">
      <c r="A26" s="220">
        <v>404</v>
      </c>
      <c r="B26" s="331">
        <v>55162630</v>
      </c>
      <c r="C26" s="298" t="s">
        <v>954</v>
      </c>
      <c r="D26" s="299">
        <v>4.4749999999999996</v>
      </c>
      <c r="E26" s="224"/>
      <c r="F26" s="224"/>
      <c r="G26" s="226" t="s">
        <v>958</v>
      </c>
      <c r="H26" s="224"/>
      <c r="I26" s="219"/>
      <c r="J26" s="219"/>
      <c r="K26" s="219"/>
      <c r="L26" s="219"/>
      <c r="M26" s="219"/>
      <c r="N26" s="219"/>
      <c r="O26" s="219"/>
      <c r="P26" s="219"/>
      <c r="Q26" s="219"/>
      <c r="R26" s="219"/>
      <c r="S26" s="219"/>
      <c r="T26" s="219"/>
      <c r="U26" s="219"/>
      <c r="V26" s="219"/>
      <c r="W26" s="219"/>
      <c r="X26" s="219"/>
      <c r="Y26" s="219"/>
      <c r="Z26" s="219"/>
    </row>
    <row r="27" spans="1:26" ht="12.75" customHeight="1">
      <c r="A27" s="220">
        <v>404</v>
      </c>
      <c r="B27" s="330"/>
      <c r="C27" s="295" t="s">
        <v>964</v>
      </c>
      <c r="D27" s="296">
        <v>43.055</v>
      </c>
      <c r="E27" s="224"/>
      <c r="F27" s="224"/>
      <c r="G27" s="226" t="s">
        <v>958</v>
      </c>
      <c r="H27" s="224"/>
      <c r="I27" s="219"/>
      <c r="J27" s="219"/>
      <c r="K27" s="219"/>
      <c r="L27" s="219"/>
      <c r="M27" s="219"/>
      <c r="N27" s="219"/>
      <c r="O27" s="219"/>
      <c r="P27" s="219"/>
      <c r="Q27" s="219"/>
      <c r="R27" s="219"/>
      <c r="S27" s="219"/>
      <c r="T27" s="219"/>
      <c r="U27" s="219"/>
      <c r="V27" s="219"/>
      <c r="W27" s="219"/>
      <c r="X27" s="219"/>
      <c r="Y27" s="219"/>
      <c r="Z27" s="219"/>
    </row>
    <row r="28" spans="1:26" ht="12.75" customHeight="1">
      <c r="A28" s="220">
        <v>465</v>
      </c>
      <c r="B28" s="331">
        <v>61939427</v>
      </c>
      <c r="C28" s="298" t="s">
        <v>965</v>
      </c>
      <c r="D28" s="299">
        <v>3.0409999999999999</v>
      </c>
      <c r="E28" s="226">
        <v>44283</v>
      </c>
      <c r="F28" s="224"/>
      <c r="G28" s="226" t="s">
        <v>958</v>
      </c>
      <c r="H28" s="224"/>
      <c r="I28" s="219"/>
      <c r="J28" s="219"/>
      <c r="K28" s="219"/>
      <c r="L28" s="219"/>
      <c r="M28" s="219"/>
      <c r="N28" s="219"/>
      <c r="O28" s="219"/>
      <c r="P28" s="219"/>
      <c r="Q28" s="219"/>
      <c r="R28" s="219"/>
      <c r="S28" s="219"/>
      <c r="T28" s="219"/>
      <c r="U28" s="219"/>
      <c r="V28" s="219"/>
      <c r="W28" s="219"/>
      <c r="X28" s="219"/>
      <c r="Y28" s="219"/>
      <c r="Z28" s="219"/>
    </row>
    <row r="29" spans="1:26" ht="12.75" customHeight="1">
      <c r="A29" s="220">
        <v>465</v>
      </c>
      <c r="B29" s="332"/>
      <c r="C29" s="298" t="s">
        <v>966</v>
      </c>
      <c r="D29" s="299">
        <v>3.9020000000000001</v>
      </c>
      <c r="E29" s="226">
        <v>44283</v>
      </c>
      <c r="F29" s="224"/>
      <c r="G29" s="226" t="s">
        <v>958</v>
      </c>
      <c r="H29" s="224"/>
      <c r="I29" s="219"/>
      <c r="J29" s="219"/>
      <c r="K29" s="219"/>
      <c r="L29" s="219"/>
      <c r="M29" s="219"/>
      <c r="N29" s="219"/>
      <c r="O29" s="219"/>
      <c r="P29" s="219"/>
      <c r="Q29" s="219"/>
      <c r="R29" s="219"/>
      <c r="S29" s="219"/>
      <c r="T29" s="219"/>
      <c r="U29" s="219"/>
      <c r="V29" s="219"/>
      <c r="W29" s="219"/>
      <c r="X29" s="219"/>
      <c r="Y29" s="219"/>
      <c r="Z29" s="219"/>
    </row>
    <row r="30" spans="1:26" ht="12.75" customHeight="1">
      <c r="A30" s="220">
        <v>465</v>
      </c>
      <c r="B30" s="332"/>
      <c r="C30" s="221" t="s">
        <v>962</v>
      </c>
      <c r="D30" s="299">
        <v>8.5920000000000005</v>
      </c>
      <c r="E30" s="226">
        <v>44283</v>
      </c>
      <c r="F30" s="224"/>
      <c r="G30" s="226" t="s">
        <v>958</v>
      </c>
      <c r="H30" s="224"/>
      <c r="I30" s="219"/>
      <c r="J30" s="219"/>
      <c r="K30" s="219"/>
      <c r="L30" s="219"/>
      <c r="M30" s="219"/>
      <c r="N30" s="219"/>
      <c r="O30" s="219"/>
      <c r="P30" s="219"/>
      <c r="Q30" s="219"/>
      <c r="R30" s="219"/>
      <c r="S30" s="219"/>
      <c r="T30" s="219"/>
      <c r="U30" s="219"/>
      <c r="V30" s="219"/>
      <c r="W30" s="219"/>
      <c r="X30" s="219"/>
      <c r="Y30" s="219"/>
      <c r="Z30" s="219"/>
    </row>
    <row r="31" spans="1:26" ht="12.75" customHeight="1">
      <c r="A31" s="220">
        <v>465</v>
      </c>
      <c r="B31" s="332"/>
      <c r="C31" s="221" t="s">
        <v>962</v>
      </c>
      <c r="D31" s="299">
        <v>12.869</v>
      </c>
      <c r="E31" s="226">
        <v>44283</v>
      </c>
      <c r="F31" s="224"/>
      <c r="G31" s="226" t="s">
        <v>958</v>
      </c>
      <c r="H31" s="224"/>
      <c r="I31" s="219"/>
      <c r="J31" s="219"/>
      <c r="K31" s="219"/>
      <c r="L31" s="219"/>
      <c r="M31" s="219"/>
      <c r="N31" s="219"/>
      <c r="O31" s="219"/>
      <c r="P31" s="219"/>
      <c r="Q31" s="219"/>
      <c r="R31" s="219"/>
      <c r="S31" s="219"/>
      <c r="T31" s="219"/>
      <c r="U31" s="219"/>
      <c r="V31" s="219"/>
      <c r="W31" s="219"/>
      <c r="X31" s="219"/>
      <c r="Y31" s="219"/>
      <c r="Z31" s="219"/>
    </row>
    <row r="32" spans="1:26" ht="12.75" customHeight="1">
      <c r="A32" s="220">
        <v>465</v>
      </c>
      <c r="B32" s="332"/>
      <c r="C32" s="298" t="s">
        <v>967</v>
      </c>
      <c r="D32" s="299">
        <v>12.372</v>
      </c>
      <c r="E32" s="226">
        <v>44283</v>
      </c>
      <c r="F32" s="224"/>
      <c r="G32" s="226" t="s">
        <v>958</v>
      </c>
      <c r="H32" s="224"/>
      <c r="I32" s="219"/>
      <c r="J32" s="219"/>
      <c r="K32" s="219"/>
      <c r="L32" s="219"/>
      <c r="M32" s="219"/>
      <c r="N32" s="219"/>
      <c r="O32" s="219"/>
      <c r="P32" s="219"/>
      <c r="Q32" s="219"/>
      <c r="R32" s="219"/>
      <c r="S32" s="219"/>
      <c r="T32" s="219"/>
      <c r="U32" s="219"/>
      <c r="V32" s="219"/>
      <c r="W32" s="219"/>
      <c r="X32" s="219"/>
      <c r="Y32" s="219"/>
      <c r="Z32" s="219"/>
    </row>
    <row r="33" spans="1:26" ht="12.75" customHeight="1">
      <c r="A33" s="220">
        <v>465</v>
      </c>
      <c r="B33" s="330"/>
      <c r="C33" s="298" t="s">
        <v>968</v>
      </c>
      <c r="D33" s="299">
        <v>10.837</v>
      </c>
      <c r="E33" s="226">
        <v>44283</v>
      </c>
      <c r="F33" s="224"/>
      <c r="G33" s="226" t="s">
        <v>958</v>
      </c>
      <c r="H33" s="224"/>
      <c r="I33" s="219"/>
      <c r="J33" s="219"/>
      <c r="K33" s="302"/>
      <c r="L33" s="303"/>
      <c r="M33" s="304"/>
      <c r="N33" s="305"/>
      <c r="O33" s="219"/>
      <c r="P33" s="219"/>
      <c r="Q33" s="219"/>
      <c r="R33" s="219"/>
      <c r="S33" s="219"/>
      <c r="T33" s="219"/>
      <c r="U33" s="219"/>
      <c r="V33" s="219"/>
      <c r="W33" s="219"/>
      <c r="X33" s="219"/>
      <c r="Y33" s="219"/>
      <c r="Z33" s="219"/>
    </row>
    <row r="34" spans="1:26" ht="12.75" customHeight="1">
      <c r="A34" s="220">
        <v>404</v>
      </c>
      <c r="B34" s="220">
        <v>61748661</v>
      </c>
      <c r="C34" s="221" t="s">
        <v>962</v>
      </c>
      <c r="D34" s="299">
        <v>56.494</v>
      </c>
      <c r="E34" s="306"/>
      <c r="F34" s="224"/>
      <c r="G34" s="226" t="s">
        <v>949</v>
      </c>
      <c r="H34" s="224"/>
      <c r="I34" s="219"/>
      <c r="J34" s="219"/>
      <c r="K34" s="221"/>
      <c r="L34" s="222"/>
      <c r="M34" s="224"/>
      <c r="N34" s="305"/>
      <c r="O34" s="219"/>
      <c r="P34" s="219"/>
      <c r="Q34" s="219"/>
      <c r="R34" s="219"/>
      <c r="S34" s="219"/>
      <c r="T34" s="219"/>
      <c r="U34" s="219"/>
      <c r="V34" s="219"/>
      <c r="W34" s="219"/>
      <c r="X34" s="219"/>
      <c r="Y34" s="219"/>
      <c r="Z34" s="219"/>
    </row>
    <row r="35" spans="1:26" ht="12.75" customHeight="1">
      <c r="A35" s="220">
        <v>404</v>
      </c>
      <c r="B35" s="331">
        <v>56827082</v>
      </c>
      <c r="C35" s="298" t="s">
        <v>969</v>
      </c>
      <c r="D35" s="299">
        <v>44.744999999999997</v>
      </c>
      <c r="E35" s="306"/>
      <c r="F35" s="224"/>
      <c r="G35" s="226" t="s">
        <v>949</v>
      </c>
      <c r="H35" s="224"/>
      <c r="I35" s="219"/>
      <c r="J35" s="219"/>
      <c r="K35" s="219"/>
      <c r="L35" s="219"/>
      <c r="M35" s="219"/>
      <c r="N35" s="219"/>
      <c r="O35" s="219"/>
      <c r="P35" s="219"/>
      <c r="Q35" s="219"/>
      <c r="R35" s="219"/>
      <c r="S35" s="219"/>
      <c r="T35" s="219"/>
      <c r="U35" s="219"/>
      <c r="V35" s="219"/>
      <c r="W35" s="219"/>
      <c r="X35" s="219"/>
      <c r="Y35" s="219"/>
      <c r="Z35" s="219"/>
    </row>
    <row r="36" spans="1:26" ht="12.75" customHeight="1">
      <c r="A36" s="220">
        <v>404</v>
      </c>
      <c r="B36" s="330"/>
      <c r="C36" s="298" t="s">
        <v>951</v>
      </c>
      <c r="D36" s="299">
        <v>12.75</v>
      </c>
      <c r="E36" s="306"/>
      <c r="F36" s="224"/>
      <c r="G36" s="226" t="s">
        <v>949</v>
      </c>
      <c r="H36" s="224"/>
      <c r="I36" s="219"/>
      <c r="J36" s="219"/>
      <c r="K36" s="219"/>
      <c r="L36" s="219"/>
      <c r="M36" s="219"/>
      <c r="N36" s="219"/>
      <c r="O36" s="219"/>
      <c r="P36" s="219"/>
      <c r="Q36" s="219"/>
      <c r="R36" s="219"/>
      <c r="S36" s="219"/>
      <c r="T36" s="219"/>
      <c r="U36" s="219"/>
      <c r="V36" s="219"/>
      <c r="W36" s="219"/>
      <c r="X36" s="219"/>
      <c r="Y36" s="219"/>
      <c r="Z36" s="219"/>
    </row>
    <row r="37" spans="1:26" ht="12.75" customHeight="1">
      <c r="A37" s="220">
        <v>404</v>
      </c>
      <c r="B37" s="331">
        <v>54061718</v>
      </c>
      <c r="C37" s="298" t="s">
        <v>956</v>
      </c>
      <c r="D37" s="299">
        <v>17.606000000000002</v>
      </c>
      <c r="E37" s="306"/>
      <c r="F37" s="224"/>
      <c r="G37" s="226" t="s">
        <v>949</v>
      </c>
      <c r="H37" s="224"/>
      <c r="I37" s="219"/>
      <c r="J37" s="219"/>
      <c r="K37" s="219"/>
      <c r="L37" s="219"/>
      <c r="M37" s="219"/>
      <c r="N37" s="219"/>
      <c r="O37" s="219"/>
      <c r="P37" s="219"/>
      <c r="Q37" s="219"/>
      <c r="R37" s="219"/>
      <c r="S37" s="219"/>
      <c r="T37" s="219"/>
      <c r="U37" s="219"/>
      <c r="V37" s="219"/>
      <c r="W37" s="219"/>
      <c r="X37" s="219"/>
      <c r="Y37" s="219"/>
      <c r="Z37" s="219"/>
    </row>
    <row r="38" spans="1:26" ht="12.75" customHeight="1">
      <c r="A38" s="220">
        <v>404</v>
      </c>
      <c r="B38" s="330"/>
      <c r="C38" s="298" t="s">
        <v>951</v>
      </c>
      <c r="D38" s="299">
        <v>21.46</v>
      </c>
      <c r="E38" s="306"/>
      <c r="F38" s="224"/>
      <c r="G38" s="226" t="s">
        <v>949</v>
      </c>
      <c r="H38" s="224"/>
      <c r="I38" s="219"/>
      <c r="J38" s="219"/>
      <c r="K38" s="219"/>
      <c r="L38" s="219"/>
      <c r="M38" s="219"/>
      <c r="N38" s="219"/>
      <c r="O38" s="219"/>
      <c r="P38" s="219"/>
      <c r="Q38" s="219"/>
      <c r="R38" s="219"/>
      <c r="S38" s="219"/>
      <c r="T38" s="219"/>
      <c r="U38" s="219"/>
      <c r="V38" s="219"/>
      <c r="W38" s="219"/>
      <c r="X38" s="219"/>
      <c r="Y38" s="219"/>
      <c r="Z38" s="219"/>
    </row>
    <row r="39" spans="1:26" ht="12.75" customHeight="1">
      <c r="A39" s="220">
        <v>465</v>
      </c>
      <c r="B39" s="331">
        <v>63823272</v>
      </c>
      <c r="C39" s="221" t="s">
        <v>970</v>
      </c>
      <c r="D39" s="222">
        <v>4.3419999999999996</v>
      </c>
      <c r="E39" s="224"/>
      <c r="F39" s="224"/>
      <c r="G39" s="226" t="s">
        <v>949</v>
      </c>
      <c r="H39" s="224"/>
      <c r="J39" s="219" t="s">
        <v>971</v>
      </c>
      <c r="K39" s="219"/>
      <c r="L39" s="219"/>
      <c r="M39" s="219"/>
      <c r="N39" s="219"/>
      <c r="O39" s="219"/>
      <c r="P39" s="219"/>
      <c r="Q39" s="219"/>
      <c r="R39" s="219"/>
      <c r="S39" s="219"/>
      <c r="T39" s="219"/>
      <c r="U39" s="219"/>
      <c r="V39" s="219"/>
      <c r="W39" s="219"/>
      <c r="X39" s="219"/>
      <c r="Y39" s="219"/>
      <c r="Z39" s="219"/>
    </row>
    <row r="40" spans="1:26" ht="12.75" customHeight="1">
      <c r="A40" s="220">
        <v>465</v>
      </c>
      <c r="B40" s="332"/>
      <c r="C40" s="221" t="s">
        <v>960</v>
      </c>
      <c r="D40" s="222">
        <v>2.544</v>
      </c>
      <c r="E40" s="224"/>
      <c r="F40" s="224"/>
      <c r="G40" s="226" t="s">
        <v>949</v>
      </c>
      <c r="H40" s="224"/>
      <c r="I40" s="219"/>
      <c r="J40" s="219"/>
      <c r="K40" s="219"/>
      <c r="L40" s="219"/>
      <c r="M40" s="219"/>
      <c r="N40" s="219"/>
      <c r="O40" s="219"/>
      <c r="P40" s="219"/>
      <c r="Q40" s="219"/>
      <c r="R40" s="219"/>
      <c r="S40" s="219"/>
      <c r="T40" s="219"/>
      <c r="U40" s="219"/>
      <c r="V40" s="219"/>
      <c r="W40" s="219"/>
      <c r="X40" s="219"/>
      <c r="Y40" s="219"/>
      <c r="Z40" s="219"/>
    </row>
    <row r="41" spans="1:26" ht="12.75" customHeight="1">
      <c r="A41" s="220">
        <v>465</v>
      </c>
      <c r="B41" s="332"/>
      <c r="C41" s="221" t="s">
        <v>959</v>
      </c>
      <c r="D41" s="222">
        <v>8.4960000000000004</v>
      </c>
      <c r="E41" s="224"/>
      <c r="F41" s="224"/>
      <c r="G41" s="226" t="s">
        <v>949</v>
      </c>
      <c r="H41" s="224"/>
      <c r="I41" s="219"/>
      <c r="J41" s="219"/>
      <c r="K41" s="219"/>
      <c r="L41" s="219"/>
      <c r="M41" s="219"/>
      <c r="N41" s="219"/>
      <c r="O41" s="219"/>
      <c r="P41" s="219"/>
      <c r="Q41" s="219"/>
      <c r="R41" s="219"/>
      <c r="S41" s="219"/>
      <c r="T41" s="219"/>
      <c r="U41" s="219"/>
      <c r="V41" s="219"/>
      <c r="W41" s="219"/>
      <c r="X41" s="219"/>
      <c r="Y41" s="219"/>
      <c r="Z41" s="219"/>
    </row>
    <row r="42" spans="1:26" ht="12.75" customHeight="1">
      <c r="A42" s="220">
        <v>465</v>
      </c>
      <c r="B42" s="332"/>
      <c r="C42" s="221" t="s">
        <v>972</v>
      </c>
      <c r="D42" s="222">
        <v>7.8959999999999999</v>
      </c>
      <c r="E42" s="224"/>
      <c r="F42" s="224"/>
      <c r="G42" s="226" t="s">
        <v>949</v>
      </c>
      <c r="H42" s="224"/>
      <c r="I42" s="219"/>
      <c r="J42" s="219"/>
      <c r="K42" s="219"/>
      <c r="L42" s="219"/>
      <c r="M42" s="219"/>
      <c r="N42" s="219"/>
      <c r="O42" s="219"/>
      <c r="P42" s="219"/>
      <c r="Q42" s="219"/>
      <c r="R42" s="219"/>
      <c r="S42" s="219"/>
      <c r="T42" s="219"/>
      <c r="U42" s="219"/>
      <c r="V42" s="219"/>
      <c r="W42" s="219"/>
      <c r="X42" s="219"/>
      <c r="Y42" s="219"/>
      <c r="Z42" s="219"/>
    </row>
    <row r="43" spans="1:26" ht="12.75" customHeight="1">
      <c r="A43" s="220">
        <v>465</v>
      </c>
      <c r="B43" s="332"/>
      <c r="C43" s="221" t="s">
        <v>973</v>
      </c>
      <c r="D43" s="222">
        <v>4.5960000000000001</v>
      </c>
      <c r="E43" s="224"/>
      <c r="F43" s="224"/>
      <c r="G43" s="226" t="s">
        <v>949</v>
      </c>
      <c r="H43" s="224"/>
      <c r="I43" s="219"/>
      <c r="J43" s="219"/>
      <c r="K43" s="219"/>
      <c r="L43" s="219"/>
      <c r="M43" s="219"/>
      <c r="N43" s="219"/>
      <c r="O43" s="219"/>
      <c r="P43" s="219"/>
      <c r="Q43" s="219"/>
      <c r="R43" s="219"/>
      <c r="S43" s="219"/>
      <c r="T43" s="219"/>
      <c r="U43" s="219"/>
      <c r="V43" s="219"/>
      <c r="W43" s="219"/>
      <c r="X43" s="219"/>
      <c r="Y43" s="219"/>
      <c r="Z43" s="219"/>
    </row>
    <row r="44" spans="1:26" ht="12.75" customHeight="1">
      <c r="A44" s="220">
        <v>465</v>
      </c>
      <c r="B44" s="332"/>
      <c r="C44" s="221" t="s">
        <v>974</v>
      </c>
      <c r="D44" s="222">
        <v>5.8280000000000003</v>
      </c>
      <c r="E44" s="224"/>
      <c r="F44" s="224"/>
      <c r="G44" s="226" t="s">
        <v>949</v>
      </c>
      <c r="H44" s="224"/>
      <c r="I44" s="219"/>
      <c r="J44" s="219"/>
      <c r="K44" s="219"/>
      <c r="L44" s="219"/>
      <c r="M44" s="219"/>
      <c r="N44" s="219"/>
      <c r="O44" s="219"/>
      <c r="P44" s="219"/>
      <c r="Q44" s="219"/>
      <c r="R44" s="219"/>
      <c r="S44" s="219"/>
      <c r="T44" s="219"/>
      <c r="U44" s="219"/>
      <c r="V44" s="219"/>
      <c r="W44" s="219"/>
      <c r="X44" s="219"/>
      <c r="Y44" s="219"/>
      <c r="Z44" s="219"/>
    </row>
    <row r="45" spans="1:26" ht="12.75" customHeight="1">
      <c r="A45" s="220">
        <v>465</v>
      </c>
      <c r="B45" s="332"/>
      <c r="C45" s="221" t="s">
        <v>962</v>
      </c>
      <c r="D45" s="222">
        <v>10.718</v>
      </c>
      <c r="E45" s="224"/>
      <c r="F45" s="224"/>
      <c r="G45" s="226" t="s">
        <v>949</v>
      </c>
      <c r="H45" s="224"/>
      <c r="I45" s="219"/>
      <c r="J45" s="219"/>
      <c r="K45" s="219"/>
      <c r="L45" s="219"/>
      <c r="M45" s="219"/>
      <c r="N45" s="219"/>
      <c r="O45" s="219"/>
      <c r="P45" s="219"/>
      <c r="Q45" s="219"/>
      <c r="R45" s="219"/>
      <c r="S45" s="219"/>
      <c r="T45" s="219"/>
      <c r="U45" s="219"/>
      <c r="V45" s="219"/>
      <c r="W45" s="219"/>
      <c r="X45" s="219"/>
      <c r="Y45" s="219"/>
      <c r="Z45" s="219"/>
    </row>
    <row r="46" spans="1:26" ht="12.75" customHeight="1">
      <c r="A46" s="220">
        <v>465</v>
      </c>
      <c r="B46" s="332"/>
      <c r="C46" s="221" t="s">
        <v>975</v>
      </c>
      <c r="D46" s="222">
        <v>5.0119999999999996</v>
      </c>
      <c r="E46" s="224"/>
      <c r="F46" s="224"/>
      <c r="G46" s="226" t="s">
        <v>949</v>
      </c>
      <c r="H46" s="224"/>
      <c r="I46" s="219"/>
      <c r="J46" s="219"/>
      <c r="K46" s="219"/>
      <c r="L46" s="219"/>
      <c r="M46" s="219"/>
      <c r="N46" s="219"/>
      <c r="O46" s="219"/>
      <c r="P46" s="219"/>
      <c r="Q46" s="219"/>
      <c r="R46" s="219"/>
      <c r="S46" s="219"/>
      <c r="T46" s="219"/>
      <c r="U46" s="219"/>
      <c r="V46" s="219"/>
      <c r="W46" s="219"/>
      <c r="X46" s="219"/>
      <c r="Y46" s="219"/>
      <c r="Z46" s="219"/>
    </row>
    <row r="47" spans="1:26" ht="12.75" customHeight="1">
      <c r="A47" s="220">
        <v>465</v>
      </c>
      <c r="B47" s="330"/>
      <c r="C47" s="221" t="s">
        <v>976</v>
      </c>
      <c r="D47" s="222">
        <v>1.843</v>
      </c>
      <c r="E47" s="224"/>
      <c r="F47" s="224"/>
      <c r="G47" s="226" t="s">
        <v>949</v>
      </c>
      <c r="H47" s="224"/>
      <c r="I47" s="219"/>
      <c r="J47" s="219"/>
      <c r="K47" s="219"/>
      <c r="L47" s="219"/>
      <c r="M47" s="219"/>
      <c r="N47" s="219"/>
      <c r="O47" s="219"/>
      <c r="P47" s="219"/>
      <c r="Q47" s="219"/>
      <c r="R47" s="219"/>
      <c r="S47" s="219"/>
      <c r="T47" s="219"/>
      <c r="U47" s="219"/>
      <c r="V47" s="219"/>
      <c r="W47" s="219"/>
      <c r="X47" s="219"/>
      <c r="Y47" s="219"/>
      <c r="Z47" s="219"/>
    </row>
    <row r="48" spans="1:26" ht="18.75" customHeight="1">
      <c r="A48" s="220" t="s">
        <v>128</v>
      </c>
      <c r="B48" s="331">
        <v>63865638</v>
      </c>
      <c r="C48" s="298" t="s">
        <v>977</v>
      </c>
      <c r="D48" s="222">
        <v>10.445</v>
      </c>
      <c r="E48" s="224"/>
      <c r="F48" s="224"/>
      <c r="G48" s="226" t="s">
        <v>949</v>
      </c>
      <c r="H48" s="224"/>
      <c r="I48" s="219"/>
      <c r="J48" s="219"/>
      <c r="K48" s="219"/>
      <c r="L48" s="219"/>
      <c r="M48" s="219"/>
      <c r="N48" s="219"/>
      <c r="O48" s="219"/>
      <c r="P48" s="219"/>
      <c r="Q48" s="219"/>
      <c r="R48" s="219"/>
      <c r="S48" s="219"/>
      <c r="T48" s="219"/>
      <c r="U48" s="219"/>
      <c r="V48" s="219"/>
      <c r="W48" s="219"/>
      <c r="X48" s="219"/>
      <c r="Y48" s="219"/>
      <c r="Z48" s="219"/>
    </row>
    <row r="49" spans="1:26" ht="18.75" customHeight="1">
      <c r="A49" s="220" t="s">
        <v>128</v>
      </c>
      <c r="B49" s="332"/>
      <c r="C49" s="298" t="s">
        <v>978</v>
      </c>
      <c r="D49" s="222">
        <v>8.2110000000000003</v>
      </c>
      <c r="E49" s="224"/>
      <c r="F49" s="224"/>
      <c r="G49" s="226" t="s">
        <v>949</v>
      </c>
      <c r="H49" s="224"/>
      <c r="I49" s="219"/>
      <c r="J49" s="219"/>
      <c r="K49" s="219"/>
      <c r="L49" s="219"/>
      <c r="M49" s="219"/>
      <c r="N49" s="219"/>
      <c r="O49" s="219"/>
      <c r="P49" s="219"/>
      <c r="Q49" s="219"/>
      <c r="R49" s="219"/>
      <c r="S49" s="219"/>
      <c r="T49" s="219"/>
      <c r="U49" s="219"/>
      <c r="V49" s="219"/>
      <c r="W49" s="219"/>
      <c r="X49" s="219"/>
      <c r="Y49" s="219"/>
      <c r="Z49" s="219"/>
    </row>
    <row r="50" spans="1:26" ht="18.75" customHeight="1">
      <c r="A50" s="220" t="s">
        <v>128</v>
      </c>
      <c r="B50" s="332"/>
      <c r="C50" s="298" t="s">
        <v>979</v>
      </c>
      <c r="D50" s="222">
        <v>38.091000000000001</v>
      </c>
      <c r="E50" s="224"/>
      <c r="F50" s="224"/>
      <c r="G50" s="226" t="s">
        <v>949</v>
      </c>
      <c r="H50" s="224"/>
      <c r="I50" s="219"/>
      <c r="J50" s="219"/>
      <c r="K50" s="219"/>
      <c r="L50" s="219"/>
      <c r="M50" s="219"/>
      <c r="N50" s="219"/>
      <c r="O50" s="219"/>
      <c r="P50" s="219"/>
      <c r="Q50" s="219"/>
      <c r="R50" s="219"/>
      <c r="S50" s="219"/>
      <c r="T50" s="219"/>
      <c r="U50" s="219"/>
      <c r="V50" s="219"/>
      <c r="W50" s="219"/>
      <c r="X50" s="219"/>
      <c r="Y50" s="219"/>
      <c r="Z50" s="219"/>
    </row>
    <row r="51" spans="1:26" ht="18.75" customHeight="1">
      <c r="A51" s="220" t="s">
        <v>128</v>
      </c>
      <c r="B51" s="332"/>
      <c r="C51" s="298" t="s">
        <v>980</v>
      </c>
      <c r="D51" s="222">
        <v>1.927</v>
      </c>
      <c r="E51" s="224"/>
      <c r="F51" s="224"/>
      <c r="G51" s="226" t="s">
        <v>949</v>
      </c>
      <c r="H51" s="224"/>
      <c r="I51" s="219"/>
      <c r="J51" s="219"/>
      <c r="K51" s="219"/>
      <c r="L51" s="219"/>
      <c r="M51" s="219"/>
      <c r="N51" s="219"/>
      <c r="O51" s="219"/>
      <c r="P51" s="219"/>
      <c r="Q51" s="219"/>
      <c r="R51" s="219"/>
      <c r="S51" s="219"/>
      <c r="T51" s="219"/>
      <c r="U51" s="219"/>
      <c r="V51" s="219"/>
      <c r="W51" s="219"/>
      <c r="X51" s="219"/>
      <c r="Y51" s="219"/>
      <c r="Z51" s="219"/>
    </row>
    <row r="52" spans="1:26" ht="18.75" customHeight="1">
      <c r="A52" s="220" t="s">
        <v>128</v>
      </c>
      <c r="B52" s="330"/>
      <c r="C52" s="298" t="s">
        <v>981</v>
      </c>
      <c r="D52" s="222">
        <v>2.7959999999999998</v>
      </c>
      <c r="E52" s="224"/>
      <c r="F52" s="224"/>
      <c r="G52" s="226" t="s">
        <v>949</v>
      </c>
      <c r="H52" s="224"/>
      <c r="I52" s="219"/>
      <c r="J52" s="219"/>
      <c r="K52" s="219"/>
      <c r="L52" s="219"/>
      <c r="M52" s="219"/>
      <c r="N52" s="219"/>
      <c r="O52" s="219"/>
      <c r="P52" s="219"/>
      <c r="Q52" s="219"/>
      <c r="R52" s="219"/>
      <c r="S52" s="219"/>
      <c r="T52" s="219"/>
      <c r="U52" s="219"/>
      <c r="V52" s="219"/>
      <c r="W52" s="219"/>
      <c r="X52" s="219"/>
      <c r="Y52" s="219"/>
      <c r="Z52" s="219"/>
    </row>
    <row r="53" spans="1:26" ht="18.75" customHeight="1">
      <c r="A53" s="220">
        <v>453</v>
      </c>
      <c r="B53" s="331">
        <v>56718034</v>
      </c>
      <c r="C53" s="298" t="s">
        <v>977</v>
      </c>
      <c r="D53" s="222">
        <v>25.7</v>
      </c>
      <c r="E53" s="224"/>
      <c r="F53" s="224"/>
      <c r="G53" s="226" t="s">
        <v>958</v>
      </c>
      <c r="H53" s="224"/>
      <c r="I53" s="219"/>
      <c r="J53" s="219"/>
      <c r="K53" s="219"/>
      <c r="L53" s="219"/>
      <c r="M53" s="219"/>
      <c r="N53" s="219"/>
      <c r="O53" s="219"/>
      <c r="P53" s="219"/>
      <c r="Q53" s="219"/>
      <c r="R53" s="219"/>
      <c r="S53" s="219"/>
      <c r="T53" s="219"/>
      <c r="U53" s="219"/>
      <c r="V53" s="219"/>
      <c r="W53" s="219"/>
      <c r="X53" s="219"/>
      <c r="Y53" s="219"/>
      <c r="Z53" s="219"/>
    </row>
    <row r="54" spans="1:26" ht="18.75" customHeight="1">
      <c r="A54" s="220" t="s">
        <v>128</v>
      </c>
      <c r="B54" s="332"/>
      <c r="C54" s="298" t="s">
        <v>979</v>
      </c>
      <c r="D54" s="222">
        <v>25.568000000000001</v>
      </c>
      <c r="E54" s="224"/>
      <c r="F54" s="224"/>
      <c r="G54" s="226" t="s">
        <v>958</v>
      </c>
      <c r="H54" s="224"/>
      <c r="I54" s="219"/>
      <c r="J54" s="219"/>
      <c r="K54" s="219"/>
      <c r="L54" s="219"/>
      <c r="M54" s="219"/>
      <c r="N54" s="219"/>
      <c r="O54" s="219"/>
      <c r="P54" s="219"/>
      <c r="Q54" s="219"/>
      <c r="R54" s="219"/>
      <c r="S54" s="219"/>
      <c r="T54" s="219"/>
      <c r="U54" s="219"/>
      <c r="V54" s="219"/>
      <c r="W54" s="219"/>
      <c r="X54" s="219"/>
      <c r="Y54" s="219"/>
      <c r="Z54" s="219"/>
    </row>
    <row r="55" spans="1:26" ht="18.75" customHeight="1">
      <c r="A55" s="220" t="s">
        <v>128</v>
      </c>
      <c r="B55" s="332"/>
      <c r="C55" s="298" t="s">
        <v>980</v>
      </c>
      <c r="D55" s="222">
        <v>5.22</v>
      </c>
      <c r="E55" s="224"/>
      <c r="F55" s="224"/>
      <c r="G55" s="226" t="s">
        <v>958</v>
      </c>
      <c r="H55" s="224"/>
      <c r="I55" s="219"/>
      <c r="J55" s="219"/>
      <c r="K55" s="219"/>
      <c r="L55" s="219"/>
      <c r="M55" s="219"/>
      <c r="N55" s="219"/>
      <c r="O55" s="219"/>
      <c r="P55" s="219"/>
      <c r="Q55" s="219"/>
      <c r="R55" s="219"/>
      <c r="S55" s="219"/>
      <c r="T55" s="219"/>
      <c r="U55" s="219"/>
      <c r="V55" s="219"/>
      <c r="W55" s="219"/>
      <c r="X55" s="219"/>
      <c r="Y55" s="219"/>
      <c r="Z55" s="219"/>
    </row>
    <row r="56" spans="1:26" ht="18.75" customHeight="1">
      <c r="A56" s="220" t="s">
        <v>128</v>
      </c>
      <c r="B56" s="330"/>
      <c r="C56" s="298" t="s">
        <v>982</v>
      </c>
      <c r="D56" s="222">
        <v>4.1020000000000003</v>
      </c>
      <c r="E56" s="224"/>
      <c r="F56" s="224"/>
      <c r="G56" s="226" t="s">
        <v>958</v>
      </c>
      <c r="H56" s="224"/>
      <c r="I56" s="219"/>
      <c r="J56" s="219"/>
      <c r="K56" s="219"/>
      <c r="L56" s="219"/>
      <c r="M56" s="219"/>
      <c r="N56" s="219"/>
      <c r="O56" s="219"/>
      <c r="P56" s="219"/>
      <c r="Q56" s="219"/>
      <c r="R56" s="219"/>
      <c r="S56" s="219"/>
      <c r="T56" s="219"/>
      <c r="U56" s="219"/>
      <c r="V56" s="219"/>
      <c r="W56" s="219"/>
      <c r="X56" s="219"/>
      <c r="Y56" s="219"/>
      <c r="Z56" s="219"/>
    </row>
    <row r="57" spans="1:26" ht="18.75" customHeight="1">
      <c r="A57" s="220" t="s">
        <v>128</v>
      </c>
      <c r="B57" s="331">
        <v>55602338</v>
      </c>
      <c r="C57" s="295" t="s">
        <v>983</v>
      </c>
      <c r="D57" s="307">
        <v>8.4480000000000004</v>
      </c>
      <c r="E57" s="224"/>
      <c r="F57" s="224"/>
      <c r="G57" s="297" t="s">
        <v>946</v>
      </c>
      <c r="H57" s="224"/>
      <c r="I57" s="219"/>
      <c r="J57" s="219"/>
      <c r="K57" s="219"/>
      <c r="L57" s="219"/>
      <c r="M57" s="219"/>
      <c r="N57" s="219"/>
      <c r="O57" s="219"/>
      <c r="P57" s="219"/>
      <c r="Q57" s="219"/>
      <c r="R57" s="219"/>
      <c r="S57" s="219"/>
      <c r="T57" s="219"/>
      <c r="U57" s="219"/>
      <c r="V57" s="219"/>
      <c r="W57" s="219"/>
      <c r="X57" s="219"/>
      <c r="Y57" s="219"/>
      <c r="Z57" s="219"/>
    </row>
    <row r="58" spans="1:26" ht="18.75" customHeight="1">
      <c r="A58" s="220" t="s">
        <v>128</v>
      </c>
      <c r="B58" s="332"/>
      <c r="C58" s="298" t="s">
        <v>977</v>
      </c>
      <c r="D58" s="222">
        <v>26.163</v>
      </c>
      <c r="E58" s="224"/>
      <c r="F58" s="224"/>
      <c r="G58" s="226" t="s">
        <v>949</v>
      </c>
      <c r="H58" s="224"/>
      <c r="I58" s="219"/>
      <c r="J58" s="219"/>
      <c r="K58" s="219"/>
      <c r="L58" s="219"/>
      <c r="M58" s="219"/>
      <c r="N58" s="219"/>
      <c r="O58" s="219"/>
      <c r="P58" s="219"/>
      <c r="Q58" s="219"/>
      <c r="R58" s="219"/>
      <c r="S58" s="219"/>
      <c r="T58" s="219"/>
      <c r="U58" s="219"/>
      <c r="V58" s="219"/>
      <c r="W58" s="219"/>
      <c r="X58" s="219"/>
      <c r="Y58" s="219"/>
      <c r="Z58" s="219"/>
    </row>
    <row r="59" spans="1:26" ht="18.75" customHeight="1">
      <c r="A59" s="220" t="s">
        <v>128</v>
      </c>
      <c r="B59" s="332"/>
      <c r="C59" s="298" t="s">
        <v>984</v>
      </c>
      <c r="D59" s="222">
        <v>28.832999999999998</v>
      </c>
      <c r="E59" s="224"/>
      <c r="F59" s="224"/>
      <c r="G59" s="226" t="s">
        <v>949</v>
      </c>
      <c r="H59" s="224"/>
      <c r="I59" s="219"/>
      <c r="J59" s="219"/>
      <c r="K59" s="219"/>
      <c r="L59" s="219"/>
      <c r="M59" s="219"/>
      <c r="N59" s="219"/>
      <c r="O59" s="219"/>
      <c r="P59" s="219"/>
      <c r="Q59" s="219"/>
      <c r="R59" s="219"/>
      <c r="S59" s="219"/>
      <c r="T59" s="219"/>
      <c r="U59" s="219"/>
      <c r="V59" s="219"/>
      <c r="W59" s="219"/>
      <c r="X59" s="219"/>
      <c r="Y59" s="219"/>
      <c r="Z59" s="219"/>
    </row>
    <row r="60" spans="1:26" ht="18.75" customHeight="1">
      <c r="A60" s="220" t="s">
        <v>128</v>
      </c>
      <c r="B60" s="330"/>
      <c r="C60" s="298" t="s">
        <v>985</v>
      </c>
      <c r="D60" s="222">
        <v>2.9260000000000002</v>
      </c>
      <c r="E60" s="224"/>
      <c r="F60" s="224"/>
      <c r="G60" s="226" t="s">
        <v>949</v>
      </c>
      <c r="H60" s="224"/>
      <c r="I60" s="219"/>
      <c r="J60" s="219"/>
      <c r="K60" s="219"/>
      <c r="L60" s="219"/>
      <c r="M60" s="219"/>
      <c r="N60" s="219"/>
      <c r="O60" s="219"/>
      <c r="P60" s="219"/>
      <c r="Q60" s="219"/>
      <c r="R60" s="219"/>
      <c r="S60" s="219"/>
      <c r="T60" s="219"/>
      <c r="U60" s="219"/>
      <c r="V60" s="219"/>
      <c r="W60" s="219"/>
      <c r="X60" s="219"/>
      <c r="Y60" s="219"/>
      <c r="Z60" s="219"/>
    </row>
    <row r="61" spans="1:26" ht="18.75" customHeight="1">
      <c r="A61" s="220" t="s">
        <v>128</v>
      </c>
      <c r="B61" s="331">
        <v>62657911</v>
      </c>
      <c r="C61" s="295" t="s">
        <v>983</v>
      </c>
      <c r="D61" s="307">
        <v>22.584</v>
      </c>
      <c r="E61" s="224"/>
      <c r="F61" s="224"/>
      <c r="G61" s="297" t="s">
        <v>946</v>
      </c>
      <c r="H61" s="224"/>
      <c r="I61" s="219"/>
      <c r="J61" s="219"/>
      <c r="K61" s="219"/>
      <c r="L61" s="219"/>
      <c r="M61" s="219"/>
      <c r="N61" s="219"/>
      <c r="O61" s="219"/>
      <c r="P61" s="219"/>
      <c r="Q61" s="219"/>
      <c r="R61" s="219"/>
      <c r="S61" s="219"/>
      <c r="T61" s="219"/>
      <c r="U61" s="219"/>
      <c r="V61" s="219"/>
      <c r="W61" s="219"/>
      <c r="X61" s="219"/>
      <c r="Y61" s="219"/>
      <c r="Z61" s="219"/>
    </row>
    <row r="62" spans="1:26" ht="18.75" customHeight="1">
      <c r="A62" s="220" t="s">
        <v>128</v>
      </c>
      <c r="B62" s="332"/>
      <c r="C62" s="295" t="s">
        <v>977</v>
      </c>
      <c r="D62" s="307">
        <v>37.597000000000001</v>
      </c>
      <c r="E62" s="301"/>
      <c r="F62" s="224"/>
      <c r="G62" s="297" t="s">
        <v>946</v>
      </c>
      <c r="H62" s="224"/>
      <c r="I62" s="219"/>
      <c r="J62" s="219"/>
      <c r="K62" s="219"/>
      <c r="L62" s="219"/>
      <c r="M62" s="219"/>
      <c r="N62" s="219"/>
      <c r="O62" s="219"/>
      <c r="P62" s="219"/>
      <c r="Q62" s="219"/>
      <c r="R62" s="219"/>
      <c r="S62" s="219"/>
      <c r="T62" s="219"/>
      <c r="U62" s="219"/>
      <c r="V62" s="219"/>
      <c r="W62" s="219"/>
      <c r="X62" s="219"/>
      <c r="Y62" s="219"/>
      <c r="Z62" s="219"/>
    </row>
    <row r="63" spans="1:26" ht="18.75" customHeight="1">
      <c r="A63" s="220" t="s">
        <v>128</v>
      </c>
      <c r="B63" s="330"/>
      <c r="C63" s="298" t="s">
        <v>981</v>
      </c>
      <c r="D63" s="222">
        <v>1.1180000000000001</v>
      </c>
      <c r="E63" s="224"/>
      <c r="F63" s="224"/>
      <c r="G63" s="226" t="s">
        <v>949</v>
      </c>
      <c r="H63" s="224"/>
      <c r="I63" s="219"/>
      <c r="J63" s="219"/>
      <c r="K63" s="219"/>
      <c r="L63" s="219"/>
      <c r="M63" s="219"/>
      <c r="N63" s="219"/>
      <c r="O63" s="219"/>
      <c r="P63" s="219"/>
      <c r="Q63" s="219"/>
      <c r="R63" s="219"/>
      <c r="S63" s="219"/>
      <c r="T63" s="219"/>
      <c r="U63" s="219"/>
      <c r="V63" s="219"/>
      <c r="W63" s="219"/>
      <c r="X63" s="219"/>
      <c r="Y63" s="219"/>
      <c r="Z63" s="219"/>
    </row>
    <row r="64" spans="1:26" ht="18.75" customHeight="1">
      <c r="A64" s="220">
        <v>404</v>
      </c>
      <c r="B64" s="331">
        <v>64269905</v>
      </c>
      <c r="C64" s="221" t="s">
        <v>951</v>
      </c>
      <c r="D64" s="222">
        <v>9.8780000000000001</v>
      </c>
      <c r="E64" s="223">
        <v>44291</v>
      </c>
      <c r="F64" s="224"/>
      <c r="G64" s="226" t="s">
        <v>986</v>
      </c>
      <c r="H64" s="224" t="s">
        <v>553</v>
      </c>
      <c r="I64" s="219"/>
      <c r="J64" s="219"/>
      <c r="K64" s="219"/>
      <c r="L64" s="219"/>
      <c r="M64" s="219"/>
      <c r="N64" s="219"/>
      <c r="O64" s="219"/>
      <c r="P64" s="219"/>
      <c r="Q64" s="219"/>
      <c r="R64" s="219"/>
      <c r="S64" s="219"/>
      <c r="T64" s="219"/>
      <c r="U64" s="219"/>
      <c r="V64" s="219"/>
      <c r="W64" s="219"/>
      <c r="X64" s="219"/>
      <c r="Y64" s="219"/>
      <c r="Z64" s="219"/>
    </row>
    <row r="65" spans="1:26" ht="18.75" customHeight="1">
      <c r="A65" s="220">
        <v>404</v>
      </c>
      <c r="B65" s="332"/>
      <c r="C65" s="221" t="s">
        <v>956</v>
      </c>
      <c r="D65" s="222">
        <v>11.638999999999999</v>
      </c>
      <c r="E65" s="223">
        <v>44291</v>
      </c>
      <c r="F65" s="224"/>
      <c r="G65" s="226" t="s">
        <v>986</v>
      </c>
      <c r="H65" s="224" t="s">
        <v>553</v>
      </c>
      <c r="I65" s="219"/>
      <c r="J65" s="219"/>
      <c r="K65" s="219"/>
      <c r="L65" s="219"/>
      <c r="M65" s="219"/>
      <c r="N65" s="219"/>
      <c r="O65" s="219"/>
      <c r="P65" s="219"/>
      <c r="Q65" s="219"/>
      <c r="R65" s="219"/>
      <c r="S65" s="219"/>
      <c r="T65" s="219"/>
      <c r="U65" s="219"/>
      <c r="V65" s="219"/>
      <c r="W65" s="219"/>
      <c r="X65" s="219"/>
      <c r="Y65" s="219"/>
      <c r="Z65" s="219"/>
    </row>
    <row r="66" spans="1:26" ht="18.75" customHeight="1">
      <c r="A66" s="220">
        <v>404</v>
      </c>
      <c r="B66" s="332"/>
      <c r="C66" s="221" t="s">
        <v>969</v>
      </c>
      <c r="D66" s="222">
        <v>21.855</v>
      </c>
      <c r="E66" s="223">
        <v>44291</v>
      </c>
      <c r="F66" s="224"/>
      <c r="G66" s="226" t="s">
        <v>986</v>
      </c>
      <c r="H66" s="224" t="s">
        <v>553</v>
      </c>
      <c r="I66" s="219"/>
      <c r="J66" s="219"/>
      <c r="K66" s="219"/>
      <c r="L66" s="219"/>
      <c r="M66" s="219"/>
      <c r="N66" s="219"/>
      <c r="O66" s="219"/>
      <c r="P66" s="219"/>
      <c r="Q66" s="219"/>
      <c r="R66" s="219"/>
      <c r="S66" s="219"/>
      <c r="T66" s="219"/>
      <c r="U66" s="219"/>
      <c r="V66" s="219"/>
      <c r="W66" s="219"/>
      <c r="X66" s="219"/>
      <c r="Y66" s="219"/>
      <c r="Z66" s="219"/>
    </row>
    <row r="67" spans="1:26" ht="18.75" customHeight="1">
      <c r="A67" s="220">
        <v>404</v>
      </c>
      <c r="B67" s="330"/>
      <c r="C67" s="221" t="s">
        <v>962</v>
      </c>
      <c r="D67" s="222">
        <v>4.9980000000000002</v>
      </c>
      <c r="E67" s="223">
        <v>44291</v>
      </c>
      <c r="F67" s="224"/>
      <c r="G67" s="226" t="s">
        <v>986</v>
      </c>
      <c r="H67" s="224" t="s">
        <v>553</v>
      </c>
      <c r="I67" s="219"/>
      <c r="J67" s="219"/>
      <c r="K67" s="219"/>
      <c r="L67" s="219"/>
      <c r="M67" s="219"/>
      <c r="N67" s="219"/>
      <c r="O67" s="219"/>
      <c r="P67" s="219"/>
      <c r="Q67" s="219"/>
      <c r="R67" s="219"/>
      <c r="S67" s="219"/>
      <c r="T67" s="219"/>
      <c r="U67" s="219"/>
      <c r="V67" s="219"/>
      <c r="W67" s="219"/>
      <c r="X67" s="219"/>
      <c r="Y67" s="219"/>
      <c r="Z67" s="219"/>
    </row>
    <row r="68" spans="1:26" ht="12.75" customHeight="1">
      <c r="A68" s="220">
        <v>465</v>
      </c>
      <c r="B68" s="331">
        <v>67643510</v>
      </c>
      <c r="C68" s="308" t="s">
        <v>959</v>
      </c>
      <c r="D68" s="308">
        <v>3.3149999999999999</v>
      </c>
      <c r="E68" s="224"/>
      <c r="F68" s="224"/>
      <c r="G68" s="226" t="s">
        <v>986</v>
      </c>
      <c r="H68" s="224" t="s">
        <v>553</v>
      </c>
      <c r="I68" s="219"/>
      <c r="J68" s="219"/>
      <c r="K68" s="219"/>
      <c r="L68" s="219"/>
      <c r="M68" s="219"/>
      <c r="N68" s="219"/>
      <c r="O68" s="219"/>
      <c r="P68" s="219"/>
      <c r="Q68" s="219"/>
      <c r="R68" s="219"/>
      <c r="S68" s="219"/>
      <c r="T68" s="219"/>
      <c r="U68" s="219"/>
      <c r="V68" s="219"/>
      <c r="W68" s="219"/>
      <c r="X68" s="219"/>
      <c r="Y68" s="219"/>
      <c r="Z68" s="219"/>
    </row>
    <row r="69" spans="1:26" ht="12.75" customHeight="1">
      <c r="A69" s="220">
        <v>465</v>
      </c>
      <c r="B69" s="332"/>
      <c r="C69" s="308" t="s">
        <v>970</v>
      </c>
      <c r="D69" s="308">
        <v>6.8860000000000001</v>
      </c>
      <c r="E69" s="224"/>
      <c r="F69" s="224"/>
      <c r="G69" s="226" t="s">
        <v>986</v>
      </c>
      <c r="H69" s="224" t="s">
        <v>553</v>
      </c>
      <c r="I69" s="309">
        <v>2.274</v>
      </c>
      <c r="J69" s="309" t="s">
        <v>987</v>
      </c>
      <c r="K69" s="219">
        <v>5</v>
      </c>
      <c r="L69" s="219"/>
      <c r="M69" s="219"/>
      <c r="N69" s="219"/>
      <c r="O69" s="219"/>
      <c r="P69" s="219"/>
      <c r="Q69" s="219"/>
      <c r="R69" s="219"/>
      <c r="S69" s="219"/>
      <c r="T69" s="219"/>
      <c r="U69" s="219"/>
      <c r="V69" s="219"/>
      <c r="W69" s="219"/>
      <c r="X69" s="219"/>
      <c r="Y69" s="219"/>
      <c r="Z69" s="219"/>
    </row>
    <row r="70" spans="1:26" ht="12.75" customHeight="1">
      <c r="A70" s="220">
        <v>465</v>
      </c>
      <c r="B70" s="332"/>
      <c r="C70" s="308" t="s">
        <v>975</v>
      </c>
      <c r="D70" s="308">
        <v>12.298</v>
      </c>
      <c r="E70" s="224"/>
      <c r="F70" s="224"/>
      <c r="G70" s="226" t="s">
        <v>986</v>
      </c>
      <c r="H70" s="224" t="s">
        <v>553</v>
      </c>
      <c r="I70" s="219"/>
      <c r="J70" s="219"/>
      <c r="K70" s="219"/>
      <c r="L70" s="219"/>
      <c r="M70" s="219"/>
      <c r="N70" s="219"/>
      <c r="O70" s="219"/>
      <c r="P70" s="219"/>
      <c r="Q70" s="219"/>
      <c r="R70" s="219"/>
      <c r="S70" s="219"/>
      <c r="T70" s="219"/>
      <c r="U70" s="219"/>
      <c r="V70" s="219"/>
      <c r="W70" s="219"/>
      <c r="X70" s="219"/>
      <c r="Y70" s="219"/>
      <c r="Z70" s="219"/>
    </row>
    <row r="71" spans="1:26" ht="12.75" customHeight="1">
      <c r="A71" s="220">
        <v>465</v>
      </c>
      <c r="B71" s="332"/>
      <c r="C71" s="221" t="s">
        <v>962</v>
      </c>
      <c r="D71" s="308">
        <v>14.726000000000001</v>
      </c>
      <c r="E71" s="224"/>
      <c r="F71" s="224"/>
      <c r="G71" s="226" t="s">
        <v>986</v>
      </c>
      <c r="H71" s="224" t="s">
        <v>553</v>
      </c>
      <c r="I71" s="219"/>
      <c r="J71" s="219"/>
      <c r="K71" s="219"/>
      <c r="L71" s="219"/>
      <c r="M71" s="219"/>
      <c r="N71" s="219"/>
      <c r="O71" s="219"/>
      <c r="P71" s="219"/>
      <c r="Q71" s="219"/>
      <c r="R71" s="219"/>
      <c r="S71" s="219"/>
      <c r="T71" s="219"/>
      <c r="U71" s="219"/>
      <c r="V71" s="219"/>
      <c r="W71" s="219"/>
      <c r="X71" s="219"/>
      <c r="Y71" s="219"/>
      <c r="Z71" s="219"/>
    </row>
    <row r="72" spans="1:26" ht="12.75" customHeight="1">
      <c r="A72" s="220">
        <v>465</v>
      </c>
      <c r="B72" s="332"/>
      <c r="C72" s="308" t="s">
        <v>988</v>
      </c>
      <c r="D72" s="308">
        <v>2.1920000000000002</v>
      </c>
      <c r="E72" s="224"/>
      <c r="F72" s="224"/>
      <c r="G72" s="226" t="s">
        <v>986</v>
      </c>
      <c r="H72" s="224" t="s">
        <v>553</v>
      </c>
      <c r="I72" s="219"/>
      <c r="J72" s="219"/>
      <c r="K72" s="219"/>
      <c r="L72" s="219"/>
      <c r="M72" s="219"/>
      <c r="N72" s="219"/>
      <c r="O72" s="219"/>
      <c r="P72" s="219"/>
      <c r="Q72" s="219"/>
      <c r="R72" s="219"/>
      <c r="S72" s="219"/>
      <c r="T72" s="219"/>
      <c r="U72" s="219"/>
      <c r="V72" s="219"/>
      <c r="W72" s="219"/>
      <c r="X72" s="219"/>
      <c r="Y72" s="219"/>
      <c r="Z72" s="219"/>
    </row>
    <row r="73" spans="1:26" ht="12.75" customHeight="1">
      <c r="A73" s="220">
        <v>465</v>
      </c>
      <c r="B73" s="332"/>
      <c r="C73" s="308" t="s">
        <v>989</v>
      </c>
      <c r="D73" s="308">
        <v>2.9980000000000002</v>
      </c>
      <c r="E73" s="224"/>
      <c r="F73" s="224"/>
      <c r="G73" s="226" t="s">
        <v>986</v>
      </c>
      <c r="H73" s="224" t="s">
        <v>553</v>
      </c>
      <c r="I73" s="219"/>
      <c r="J73" s="219"/>
      <c r="K73" s="219"/>
      <c r="L73" s="219"/>
      <c r="M73" s="219"/>
      <c r="N73" s="219"/>
      <c r="O73" s="219"/>
      <c r="P73" s="219"/>
      <c r="Q73" s="219"/>
      <c r="R73" s="219"/>
      <c r="S73" s="219"/>
      <c r="T73" s="219"/>
      <c r="U73" s="219"/>
      <c r="V73" s="219"/>
      <c r="W73" s="219"/>
      <c r="X73" s="219"/>
      <c r="Y73" s="219"/>
      <c r="Z73" s="219"/>
    </row>
    <row r="74" spans="1:26" ht="12.75" customHeight="1">
      <c r="A74" s="220">
        <v>465</v>
      </c>
      <c r="B74" s="330"/>
      <c r="C74" s="308" t="s">
        <v>972</v>
      </c>
      <c r="D74" s="308">
        <v>10.022</v>
      </c>
      <c r="E74" s="224"/>
      <c r="F74" s="224"/>
      <c r="G74" s="226" t="s">
        <v>986</v>
      </c>
      <c r="H74" s="224" t="s">
        <v>553</v>
      </c>
      <c r="I74" s="219"/>
      <c r="J74" s="219"/>
      <c r="K74" s="219"/>
      <c r="L74" s="219"/>
      <c r="M74" s="219"/>
      <c r="N74" s="219"/>
      <c r="O74" s="219"/>
      <c r="P74" s="219"/>
      <c r="Q74" s="219"/>
      <c r="R74" s="219"/>
      <c r="S74" s="219"/>
      <c r="T74" s="219"/>
      <c r="U74" s="219"/>
      <c r="V74" s="219"/>
      <c r="W74" s="219"/>
      <c r="X74" s="219"/>
      <c r="Y74" s="219"/>
      <c r="Z74" s="219"/>
    </row>
    <row r="75" spans="1:26" ht="14.25" customHeight="1">
      <c r="A75" s="220">
        <v>436</v>
      </c>
      <c r="B75" s="338">
        <v>59677765</v>
      </c>
      <c r="C75" s="308" t="s">
        <v>990</v>
      </c>
      <c r="D75" s="308">
        <v>33.826000000000001</v>
      </c>
      <c r="E75" s="310">
        <v>44293</v>
      </c>
      <c r="F75" s="224"/>
      <c r="G75" s="226" t="s">
        <v>986</v>
      </c>
      <c r="H75" s="224" t="s">
        <v>553</v>
      </c>
      <c r="I75" s="219"/>
      <c r="J75" s="219"/>
      <c r="K75" s="219"/>
      <c r="L75" s="219"/>
      <c r="M75" s="219"/>
      <c r="N75" s="219"/>
      <c r="O75" s="219"/>
      <c r="P75" s="219"/>
      <c r="Q75" s="219"/>
      <c r="R75" s="219"/>
      <c r="S75" s="219"/>
      <c r="T75" s="219"/>
      <c r="U75" s="219"/>
      <c r="V75" s="219"/>
      <c r="W75" s="219"/>
      <c r="X75" s="219"/>
      <c r="Y75" s="219"/>
      <c r="Z75" s="219"/>
    </row>
    <row r="76" spans="1:26" ht="14.25" customHeight="1">
      <c r="A76" s="220">
        <v>436</v>
      </c>
      <c r="B76" s="330"/>
      <c r="C76" s="308" t="s">
        <v>991</v>
      </c>
      <c r="D76" s="308">
        <v>15.930999999999999</v>
      </c>
      <c r="E76" s="310">
        <v>44293</v>
      </c>
      <c r="F76" s="224"/>
      <c r="G76" s="226" t="s">
        <v>986</v>
      </c>
      <c r="H76" s="224" t="s">
        <v>553</v>
      </c>
      <c r="I76" s="219"/>
      <c r="J76" s="219"/>
      <c r="K76" s="219"/>
      <c r="L76" s="219"/>
      <c r="M76" s="219"/>
      <c r="N76" s="219"/>
      <c r="O76" s="219"/>
      <c r="P76" s="219"/>
      <c r="Q76" s="219"/>
      <c r="R76" s="219"/>
      <c r="S76" s="219"/>
      <c r="T76" s="219"/>
      <c r="U76" s="219"/>
      <c r="V76" s="219"/>
      <c r="W76" s="219"/>
      <c r="X76" s="219"/>
      <c r="Y76" s="219"/>
      <c r="Z76" s="219"/>
    </row>
    <row r="77" spans="1:26" ht="14.25" customHeight="1">
      <c r="A77" s="220">
        <v>436</v>
      </c>
      <c r="B77" s="338">
        <v>61179826</v>
      </c>
      <c r="C77" s="308" t="s">
        <v>990</v>
      </c>
      <c r="D77" s="308">
        <v>33.04</v>
      </c>
      <c r="E77" s="310">
        <v>44293</v>
      </c>
      <c r="F77" s="224"/>
      <c r="G77" s="226" t="s">
        <v>986</v>
      </c>
      <c r="H77" s="224" t="s">
        <v>553</v>
      </c>
      <c r="I77" s="219"/>
      <c r="J77" s="219"/>
      <c r="K77" s="219"/>
      <c r="L77" s="219"/>
      <c r="M77" s="219"/>
      <c r="N77" s="219"/>
      <c r="O77" s="219"/>
      <c r="P77" s="219"/>
      <c r="Q77" s="219"/>
      <c r="R77" s="219"/>
      <c r="S77" s="219"/>
      <c r="T77" s="219"/>
      <c r="U77" s="219"/>
      <c r="V77" s="219"/>
      <c r="W77" s="219"/>
      <c r="X77" s="219"/>
      <c r="Y77" s="219"/>
      <c r="Z77" s="219"/>
    </row>
    <row r="78" spans="1:26" ht="14.25" customHeight="1">
      <c r="A78" s="220">
        <v>436</v>
      </c>
      <c r="B78" s="330"/>
      <c r="C78" s="308" t="s">
        <v>991</v>
      </c>
      <c r="D78" s="308">
        <v>18.696999999999999</v>
      </c>
      <c r="E78" s="310">
        <v>44293</v>
      </c>
      <c r="F78" s="224"/>
      <c r="G78" s="226" t="s">
        <v>986</v>
      </c>
      <c r="H78" s="224" t="s">
        <v>553</v>
      </c>
      <c r="I78" s="219"/>
      <c r="J78" s="219"/>
      <c r="K78" s="219"/>
      <c r="L78" s="219"/>
      <c r="M78" s="219"/>
      <c r="N78" s="219"/>
      <c r="O78" s="219"/>
      <c r="P78" s="219"/>
      <c r="Q78" s="219"/>
      <c r="R78" s="219"/>
      <c r="S78" s="219"/>
      <c r="T78" s="219"/>
      <c r="U78" s="219"/>
      <c r="V78" s="219"/>
      <c r="W78" s="219"/>
      <c r="X78" s="219"/>
      <c r="Y78" s="219"/>
      <c r="Z78" s="219"/>
    </row>
    <row r="79" spans="1:26" ht="12.75" customHeight="1">
      <c r="A79" s="220">
        <v>436</v>
      </c>
      <c r="B79" s="308">
        <v>56658420</v>
      </c>
      <c r="C79" s="308" t="s">
        <v>990</v>
      </c>
      <c r="D79" s="308">
        <v>48.947000000000003</v>
      </c>
      <c r="E79" s="223">
        <v>44293</v>
      </c>
      <c r="F79" s="224"/>
      <c r="G79" s="226" t="s">
        <v>986</v>
      </c>
      <c r="H79" s="224" t="s">
        <v>553</v>
      </c>
      <c r="I79" s="219"/>
      <c r="J79" s="219"/>
      <c r="K79" s="219"/>
      <c r="L79" s="219"/>
      <c r="M79" s="219"/>
      <c r="N79" s="219"/>
      <c r="O79" s="219"/>
      <c r="P79" s="219"/>
      <c r="Q79" s="219"/>
      <c r="R79" s="219"/>
      <c r="S79" s="219"/>
      <c r="T79" s="219"/>
      <c r="U79" s="219"/>
      <c r="V79" s="219"/>
      <c r="W79" s="219"/>
      <c r="X79" s="219"/>
      <c r="Y79" s="219"/>
      <c r="Z79" s="219"/>
    </row>
    <row r="80" spans="1:26" ht="12.75" customHeight="1">
      <c r="A80" s="220">
        <v>436</v>
      </c>
      <c r="B80" s="220">
        <v>61408183</v>
      </c>
      <c r="C80" s="308" t="s">
        <v>990</v>
      </c>
      <c r="D80" s="308">
        <v>45.045999999999999</v>
      </c>
      <c r="E80" s="223">
        <v>44293</v>
      </c>
      <c r="F80" s="224"/>
      <c r="G80" s="226" t="s">
        <v>986</v>
      </c>
      <c r="H80" s="224" t="s">
        <v>553</v>
      </c>
      <c r="I80" s="219"/>
      <c r="J80" s="219"/>
      <c r="K80" s="219"/>
      <c r="L80" s="219"/>
      <c r="M80" s="219"/>
      <c r="N80" s="219"/>
      <c r="O80" s="219"/>
      <c r="P80" s="219"/>
      <c r="Q80" s="219"/>
      <c r="R80" s="219"/>
      <c r="S80" s="219"/>
      <c r="T80" s="219"/>
      <c r="U80" s="219"/>
      <c r="V80" s="219"/>
      <c r="W80" s="219"/>
      <c r="X80" s="219"/>
      <c r="Y80" s="219"/>
      <c r="Z80" s="219"/>
    </row>
    <row r="81" spans="1:26" ht="12.75" customHeight="1">
      <c r="A81" s="220">
        <v>404</v>
      </c>
      <c r="B81" s="339">
        <v>52853082</v>
      </c>
      <c r="C81" s="221" t="s">
        <v>956</v>
      </c>
      <c r="D81" s="222">
        <v>7.9740000000000002</v>
      </c>
      <c r="E81" s="223">
        <v>44293</v>
      </c>
      <c r="F81" s="224"/>
      <c r="G81" s="226" t="s">
        <v>986</v>
      </c>
      <c r="H81" s="224" t="s">
        <v>553</v>
      </c>
      <c r="I81" s="219"/>
      <c r="J81" s="219"/>
      <c r="K81" s="219"/>
      <c r="L81" s="219"/>
      <c r="M81" s="219"/>
      <c r="N81" s="219"/>
      <c r="O81" s="219"/>
      <c r="P81" s="219"/>
      <c r="Q81" s="219"/>
      <c r="R81" s="219"/>
      <c r="S81" s="219"/>
      <c r="T81" s="219"/>
      <c r="U81" s="219"/>
      <c r="V81" s="219"/>
      <c r="W81" s="219"/>
      <c r="X81" s="219"/>
      <c r="Y81" s="219"/>
      <c r="Z81" s="219"/>
    </row>
    <row r="82" spans="1:26" ht="12.75" customHeight="1">
      <c r="A82" s="220">
        <v>404</v>
      </c>
      <c r="B82" s="332"/>
      <c r="C82" s="221" t="s">
        <v>951</v>
      </c>
      <c r="D82" s="222">
        <v>7.101</v>
      </c>
      <c r="E82" s="223">
        <v>44293</v>
      </c>
      <c r="F82" s="224"/>
      <c r="G82" s="226" t="s">
        <v>986</v>
      </c>
      <c r="H82" s="224" t="s">
        <v>553</v>
      </c>
      <c r="I82" s="219"/>
      <c r="J82" s="219"/>
      <c r="K82" s="219"/>
      <c r="L82" s="219"/>
      <c r="M82" s="219"/>
      <c r="N82" s="219"/>
      <c r="O82" s="219"/>
      <c r="P82" s="219"/>
      <c r="Q82" s="219"/>
      <c r="R82" s="219"/>
      <c r="S82" s="219"/>
      <c r="T82" s="219"/>
      <c r="U82" s="219"/>
      <c r="V82" s="219"/>
      <c r="W82" s="219"/>
      <c r="X82" s="219"/>
      <c r="Y82" s="219"/>
      <c r="Z82" s="219"/>
    </row>
    <row r="83" spans="1:26" ht="12.75" customHeight="1">
      <c r="A83" s="220">
        <v>404</v>
      </c>
      <c r="B83" s="332"/>
      <c r="C83" s="221" t="s">
        <v>969</v>
      </c>
      <c r="D83" s="222">
        <v>14.948</v>
      </c>
      <c r="E83" s="223">
        <v>44293</v>
      </c>
      <c r="F83" s="224"/>
      <c r="G83" s="226" t="s">
        <v>986</v>
      </c>
      <c r="H83" s="224" t="s">
        <v>553</v>
      </c>
      <c r="I83" s="219"/>
      <c r="J83" s="219"/>
      <c r="K83" s="219"/>
      <c r="L83" s="219"/>
      <c r="M83" s="219"/>
      <c r="N83" s="219"/>
      <c r="O83" s="219"/>
      <c r="P83" s="219"/>
      <c r="Q83" s="219"/>
      <c r="R83" s="219"/>
      <c r="S83" s="219"/>
      <c r="T83" s="219"/>
      <c r="U83" s="219"/>
      <c r="V83" s="219"/>
      <c r="W83" s="219"/>
      <c r="X83" s="219"/>
      <c r="Y83" s="219"/>
      <c r="Z83" s="219"/>
    </row>
    <row r="84" spans="1:26" ht="12.75" customHeight="1">
      <c r="A84" s="220">
        <v>404</v>
      </c>
      <c r="B84" s="332"/>
      <c r="C84" s="221" t="s">
        <v>962</v>
      </c>
      <c r="D84" s="222">
        <v>5.4770000000000003</v>
      </c>
      <c r="E84" s="223">
        <v>44293</v>
      </c>
      <c r="F84" s="224"/>
      <c r="G84" s="226" t="s">
        <v>986</v>
      </c>
      <c r="H84" s="224" t="s">
        <v>553</v>
      </c>
      <c r="I84" s="219"/>
      <c r="J84" s="219"/>
      <c r="K84" s="219"/>
      <c r="L84" s="219"/>
      <c r="M84" s="219"/>
      <c r="N84" s="219"/>
      <c r="O84" s="219"/>
      <c r="P84" s="219"/>
      <c r="Q84" s="219"/>
      <c r="R84" s="219"/>
      <c r="S84" s="219"/>
      <c r="T84" s="219"/>
      <c r="U84" s="219"/>
      <c r="V84" s="219"/>
      <c r="W84" s="219"/>
      <c r="X84" s="219"/>
      <c r="Y84" s="219"/>
      <c r="Z84" s="219"/>
    </row>
    <row r="85" spans="1:26" ht="12.75" customHeight="1">
      <c r="A85" s="220">
        <v>404</v>
      </c>
      <c r="B85" s="330"/>
      <c r="C85" s="221" t="s">
        <v>954</v>
      </c>
      <c r="D85" s="222">
        <v>16.52</v>
      </c>
      <c r="E85" s="223">
        <v>44293</v>
      </c>
      <c r="F85" s="224"/>
      <c r="G85" s="226" t="s">
        <v>986</v>
      </c>
      <c r="H85" s="224" t="s">
        <v>553</v>
      </c>
      <c r="I85" s="219"/>
      <c r="J85" s="219"/>
      <c r="K85" s="219"/>
      <c r="L85" s="219"/>
      <c r="M85" s="219"/>
      <c r="N85" s="219"/>
      <c r="O85" s="219"/>
      <c r="P85" s="219"/>
      <c r="Q85" s="219"/>
      <c r="R85" s="219"/>
      <c r="S85" s="219"/>
      <c r="T85" s="219"/>
      <c r="U85" s="219"/>
      <c r="V85" s="219"/>
      <c r="W85" s="219"/>
      <c r="X85" s="219"/>
      <c r="Y85" s="219"/>
      <c r="Z85" s="219"/>
    </row>
    <row r="86" spans="1:26" ht="12.75" customHeight="1">
      <c r="A86" s="220">
        <v>431</v>
      </c>
      <c r="B86" s="331">
        <v>56602428</v>
      </c>
      <c r="C86" s="221" t="s">
        <v>960</v>
      </c>
      <c r="D86" s="222">
        <v>7.5069999999999997</v>
      </c>
      <c r="E86" s="223"/>
      <c r="F86" s="224"/>
      <c r="G86" s="226" t="s">
        <v>986</v>
      </c>
      <c r="H86" s="224" t="s">
        <v>553</v>
      </c>
      <c r="I86" s="219"/>
      <c r="J86" s="219"/>
      <c r="K86" s="219"/>
      <c r="L86" s="219"/>
      <c r="M86" s="219"/>
      <c r="N86" s="219"/>
      <c r="O86" s="219"/>
      <c r="P86" s="219"/>
      <c r="Q86" s="219"/>
      <c r="R86" s="219"/>
      <c r="S86" s="219"/>
      <c r="T86" s="219"/>
      <c r="U86" s="219"/>
      <c r="V86" s="219"/>
      <c r="W86" s="219"/>
      <c r="X86" s="219"/>
      <c r="Y86" s="219"/>
      <c r="Z86" s="219"/>
    </row>
    <row r="87" spans="1:26" ht="12.75" customHeight="1">
      <c r="A87" s="220">
        <v>431</v>
      </c>
      <c r="B87" s="332"/>
      <c r="C87" s="221" t="s">
        <v>959</v>
      </c>
      <c r="D87" s="222">
        <v>6.4379999999999997</v>
      </c>
      <c r="E87" s="223"/>
      <c r="F87" s="224"/>
      <c r="G87" s="226" t="s">
        <v>986</v>
      </c>
      <c r="H87" s="224" t="s">
        <v>553</v>
      </c>
      <c r="I87" s="219"/>
      <c r="J87" s="219"/>
      <c r="K87" s="219"/>
      <c r="L87" s="219"/>
      <c r="M87" s="219"/>
      <c r="N87" s="219"/>
      <c r="O87" s="219"/>
      <c r="P87" s="219"/>
      <c r="Q87" s="219"/>
      <c r="R87" s="219"/>
      <c r="S87" s="219"/>
      <c r="T87" s="219"/>
      <c r="U87" s="219"/>
      <c r="V87" s="219"/>
      <c r="W87" s="219"/>
      <c r="X87" s="219"/>
      <c r="Y87" s="219"/>
      <c r="Z87" s="219"/>
    </row>
    <row r="88" spans="1:26" ht="12.75" customHeight="1">
      <c r="A88" s="220">
        <v>431</v>
      </c>
      <c r="B88" s="332"/>
      <c r="C88" s="221" t="s">
        <v>992</v>
      </c>
      <c r="D88" s="222">
        <v>0.59399999999999997</v>
      </c>
      <c r="E88" s="223"/>
      <c r="F88" s="224"/>
      <c r="G88" s="226" t="s">
        <v>986</v>
      </c>
      <c r="H88" s="224" t="s">
        <v>553</v>
      </c>
      <c r="I88" s="219"/>
      <c r="J88" s="219"/>
      <c r="K88" s="219"/>
      <c r="L88" s="219"/>
      <c r="M88" s="219"/>
      <c r="N88" s="219"/>
      <c r="O88" s="219"/>
      <c r="P88" s="219"/>
      <c r="Q88" s="219"/>
      <c r="R88" s="219"/>
      <c r="S88" s="219"/>
      <c r="T88" s="219"/>
      <c r="U88" s="219"/>
      <c r="V88" s="219"/>
      <c r="W88" s="219"/>
      <c r="X88" s="219"/>
      <c r="Y88" s="219"/>
      <c r="Z88" s="219"/>
    </row>
    <row r="89" spans="1:26" ht="7.5" customHeight="1">
      <c r="A89" s="220">
        <v>431</v>
      </c>
      <c r="B89" s="332"/>
      <c r="C89" s="221" t="s">
        <v>951</v>
      </c>
      <c r="D89" s="222">
        <v>1.657</v>
      </c>
      <c r="E89" s="223"/>
      <c r="F89" s="224"/>
      <c r="G89" s="226" t="s">
        <v>986</v>
      </c>
      <c r="H89" s="224" t="s">
        <v>553</v>
      </c>
      <c r="I89" s="219"/>
      <c r="J89" s="219"/>
      <c r="K89" s="219"/>
      <c r="L89" s="219"/>
      <c r="M89" s="219"/>
      <c r="N89" s="219"/>
      <c r="O89" s="219"/>
      <c r="P89" s="219"/>
      <c r="Q89" s="219"/>
      <c r="R89" s="219"/>
      <c r="S89" s="219"/>
      <c r="T89" s="219"/>
      <c r="U89" s="219"/>
      <c r="V89" s="219"/>
      <c r="W89" s="219"/>
      <c r="X89" s="219"/>
      <c r="Y89" s="219"/>
      <c r="Z89" s="219"/>
    </row>
    <row r="90" spans="1:26" ht="12.75" customHeight="1">
      <c r="A90" s="220">
        <v>426</v>
      </c>
      <c r="B90" s="332"/>
      <c r="C90" s="221" t="s">
        <v>993</v>
      </c>
      <c r="D90" s="222">
        <v>2.1259999999999999</v>
      </c>
      <c r="E90" s="223"/>
      <c r="F90" s="224"/>
      <c r="G90" s="226" t="s">
        <v>986</v>
      </c>
      <c r="H90" s="224" t="s">
        <v>553</v>
      </c>
      <c r="I90" s="219"/>
      <c r="J90" s="219"/>
      <c r="K90" s="219"/>
      <c r="L90" s="219"/>
      <c r="M90" s="219"/>
      <c r="N90" s="219"/>
      <c r="O90" s="219"/>
      <c r="P90" s="219"/>
      <c r="Q90" s="219"/>
      <c r="R90" s="219"/>
      <c r="S90" s="219"/>
      <c r="T90" s="219"/>
      <c r="U90" s="219"/>
      <c r="V90" s="219"/>
      <c r="W90" s="219"/>
      <c r="X90" s="219"/>
      <c r="Y90" s="219"/>
      <c r="Z90" s="219"/>
    </row>
    <row r="91" spans="1:26" ht="12.75" customHeight="1">
      <c r="A91" s="220">
        <v>426</v>
      </c>
      <c r="B91" s="332"/>
      <c r="C91" s="221" t="s">
        <v>961</v>
      </c>
      <c r="D91" s="222">
        <v>2.1040000000000001</v>
      </c>
      <c r="E91" s="223"/>
      <c r="F91" s="224"/>
      <c r="G91" s="226" t="s">
        <v>986</v>
      </c>
      <c r="H91" s="224" t="s">
        <v>553</v>
      </c>
      <c r="I91" s="219"/>
      <c r="J91" s="219"/>
      <c r="K91" s="219"/>
      <c r="L91" s="219"/>
      <c r="M91" s="219"/>
      <c r="N91" s="219"/>
      <c r="O91" s="219"/>
      <c r="P91" s="219"/>
      <c r="Q91" s="219"/>
      <c r="R91" s="219"/>
      <c r="S91" s="219"/>
      <c r="T91" s="219"/>
      <c r="U91" s="219"/>
      <c r="V91" s="219"/>
      <c r="W91" s="219"/>
      <c r="X91" s="219"/>
      <c r="Y91" s="219"/>
      <c r="Z91" s="219"/>
    </row>
    <row r="92" spans="1:26" ht="12.75" customHeight="1">
      <c r="A92" s="220">
        <v>426</v>
      </c>
      <c r="B92" s="332"/>
      <c r="C92" s="221" t="s">
        <v>994</v>
      </c>
      <c r="D92" s="222">
        <v>4.3150000000000004</v>
      </c>
      <c r="E92" s="223"/>
      <c r="F92" s="224"/>
      <c r="G92" s="226" t="s">
        <v>986</v>
      </c>
      <c r="H92" s="224" t="s">
        <v>553</v>
      </c>
      <c r="I92" s="219"/>
      <c r="J92" s="219"/>
      <c r="K92" s="219"/>
      <c r="L92" s="219"/>
      <c r="M92" s="219"/>
      <c r="N92" s="219"/>
      <c r="O92" s="219"/>
      <c r="P92" s="219"/>
      <c r="Q92" s="219"/>
      <c r="R92" s="219"/>
      <c r="S92" s="219"/>
      <c r="T92" s="219"/>
      <c r="U92" s="219"/>
      <c r="V92" s="219"/>
      <c r="W92" s="219"/>
      <c r="X92" s="219"/>
      <c r="Y92" s="219"/>
      <c r="Z92" s="219"/>
    </row>
    <row r="93" spans="1:26" ht="12.75" customHeight="1">
      <c r="A93" s="220">
        <v>432</v>
      </c>
      <c r="B93" s="332"/>
      <c r="C93" s="221" t="s">
        <v>955</v>
      </c>
      <c r="D93" s="222">
        <v>13.946999999999999</v>
      </c>
      <c r="E93" s="223"/>
      <c r="F93" s="224"/>
      <c r="G93" s="226" t="s">
        <v>986</v>
      </c>
      <c r="H93" s="224" t="s">
        <v>553</v>
      </c>
      <c r="I93" s="219"/>
      <c r="J93" s="219"/>
      <c r="K93" s="219"/>
      <c r="L93" s="219"/>
      <c r="M93" s="219"/>
      <c r="N93" s="219"/>
      <c r="O93" s="219"/>
      <c r="P93" s="219"/>
      <c r="Q93" s="219"/>
      <c r="R93" s="219"/>
      <c r="S93" s="219"/>
      <c r="T93" s="219"/>
      <c r="U93" s="219"/>
      <c r="V93" s="219"/>
      <c r="W93" s="219"/>
      <c r="X93" s="219"/>
      <c r="Y93" s="219"/>
      <c r="Z93" s="219"/>
    </row>
    <row r="94" spans="1:26" ht="12.75" customHeight="1">
      <c r="A94" s="220">
        <v>436</v>
      </c>
      <c r="B94" s="332"/>
      <c r="C94" s="221" t="s">
        <v>955</v>
      </c>
      <c r="D94" s="222">
        <v>5.8310000000000004</v>
      </c>
      <c r="E94" s="223"/>
      <c r="F94" s="224"/>
      <c r="G94" s="226" t="s">
        <v>986</v>
      </c>
      <c r="H94" s="224" t="s">
        <v>553</v>
      </c>
      <c r="I94" s="219"/>
      <c r="J94" s="219"/>
      <c r="K94" s="219"/>
      <c r="L94" s="219"/>
      <c r="M94" s="219"/>
      <c r="N94" s="219"/>
      <c r="O94" s="219"/>
      <c r="P94" s="219"/>
      <c r="Q94" s="219"/>
      <c r="R94" s="219"/>
      <c r="S94" s="219"/>
      <c r="T94" s="219"/>
      <c r="U94" s="219"/>
      <c r="V94" s="219"/>
      <c r="W94" s="219"/>
      <c r="X94" s="219"/>
      <c r="Y94" s="219"/>
      <c r="Z94" s="219"/>
    </row>
    <row r="95" spans="1:26" ht="12.75" customHeight="1">
      <c r="A95" s="220">
        <v>436</v>
      </c>
      <c r="B95" s="330"/>
      <c r="C95" s="221" t="s">
        <v>954</v>
      </c>
      <c r="D95" s="222">
        <v>2.1440000000000001</v>
      </c>
      <c r="E95" s="223"/>
      <c r="F95" s="224"/>
      <c r="G95" s="226" t="s">
        <v>986</v>
      </c>
      <c r="H95" s="224" t="s">
        <v>553</v>
      </c>
      <c r="I95" s="219"/>
      <c r="J95" s="219"/>
      <c r="K95" s="219"/>
      <c r="L95" s="219"/>
      <c r="M95" s="219"/>
      <c r="N95" s="219"/>
      <c r="O95" s="219"/>
      <c r="P95" s="219"/>
      <c r="Q95" s="219"/>
      <c r="R95" s="219"/>
      <c r="S95" s="219"/>
      <c r="T95" s="219"/>
      <c r="U95" s="219"/>
      <c r="V95" s="219"/>
      <c r="W95" s="219"/>
      <c r="X95" s="219"/>
      <c r="Y95" s="219"/>
      <c r="Z95" s="219"/>
    </row>
    <row r="96" spans="1:26" ht="12.75" customHeight="1">
      <c r="A96" s="220">
        <v>404</v>
      </c>
      <c r="B96" s="220">
        <v>53063202</v>
      </c>
      <c r="C96" s="221" t="s">
        <v>993</v>
      </c>
      <c r="D96" s="222">
        <v>60.405999999999999</v>
      </c>
      <c r="E96" s="223"/>
      <c r="F96" s="224"/>
      <c r="G96" s="226" t="s">
        <v>986</v>
      </c>
      <c r="H96" s="224" t="s">
        <v>553</v>
      </c>
      <c r="I96" s="219"/>
      <c r="J96" s="219"/>
      <c r="K96" s="219"/>
      <c r="L96" s="219"/>
      <c r="M96" s="219"/>
      <c r="N96" s="219"/>
      <c r="O96" s="219"/>
      <c r="P96" s="219"/>
      <c r="Q96" s="219"/>
      <c r="R96" s="219"/>
      <c r="S96" s="219"/>
      <c r="T96" s="219"/>
      <c r="U96" s="219"/>
      <c r="V96" s="219"/>
      <c r="W96" s="219"/>
      <c r="X96" s="219"/>
      <c r="Y96" s="219"/>
      <c r="Z96" s="219"/>
    </row>
    <row r="97" spans="1:26" ht="12.75" customHeight="1">
      <c r="A97" s="220">
        <v>404</v>
      </c>
      <c r="B97" s="220">
        <v>63984546</v>
      </c>
      <c r="C97" s="221" t="s">
        <v>995</v>
      </c>
      <c r="D97" s="222">
        <v>48.808999999999997</v>
      </c>
      <c r="E97" s="223">
        <v>44299</v>
      </c>
      <c r="F97" s="311">
        <v>44306</v>
      </c>
      <c r="G97" s="226" t="s">
        <v>986</v>
      </c>
      <c r="H97" s="224" t="s">
        <v>553</v>
      </c>
      <c r="I97" s="219"/>
      <c r="J97" s="219"/>
      <c r="K97" s="219"/>
      <c r="L97" s="219"/>
      <c r="M97" s="219"/>
      <c r="N97" s="219"/>
      <c r="O97" s="219"/>
      <c r="P97" s="219"/>
      <c r="Q97" s="219"/>
      <c r="R97" s="219"/>
      <c r="S97" s="219"/>
      <c r="T97" s="219"/>
      <c r="U97" s="219"/>
      <c r="V97" s="219"/>
      <c r="W97" s="219"/>
      <c r="X97" s="219"/>
      <c r="Y97" s="219"/>
      <c r="Z97" s="219"/>
    </row>
    <row r="98" spans="1:26" ht="18.75" customHeight="1">
      <c r="A98" s="220">
        <v>436</v>
      </c>
      <c r="B98" s="331">
        <v>61530705</v>
      </c>
      <c r="C98" s="221" t="s">
        <v>996</v>
      </c>
      <c r="D98" s="222">
        <v>35.997999999999998</v>
      </c>
      <c r="E98" s="223">
        <v>44300</v>
      </c>
      <c r="F98" s="311">
        <v>44306</v>
      </c>
      <c r="G98" s="226" t="s">
        <v>997</v>
      </c>
      <c r="H98" s="224" t="s">
        <v>553</v>
      </c>
      <c r="I98" s="219"/>
      <c r="J98" s="219"/>
      <c r="K98" s="219"/>
      <c r="L98" s="219"/>
      <c r="M98" s="219"/>
      <c r="N98" s="219"/>
      <c r="O98" s="219"/>
      <c r="P98" s="219"/>
      <c r="Q98" s="219"/>
      <c r="R98" s="219"/>
      <c r="S98" s="219"/>
      <c r="T98" s="219"/>
      <c r="U98" s="219"/>
      <c r="V98" s="219"/>
      <c r="W98" s="219"/>
      <c r="X98" s="219"/>
      <c r="Y98" s="219"/>
      <c r="Z98" s="219"/>
    </row>
    <row r="99" spans="1:26" ht="18.75" customHeight="1">
      <c r="A99" s="220">
        <v>436</v>
      </c>
      <c r="B99" s="330"/>
      <c r="C99" s="221" t="s">
        <v>995</v>
      </c>
      <c r="D99" s="222">
        <v>12.14</v>
      </c>
      <c r="E99" s="223">
        <v>44300</v>
      </c>
      <c r="F99" s="311">
        <v>44306</v>
      </c>
      <c r="G99" s="226" t="s">
        <v>997</v>
      </c>
      <c r="H99" s="224" t="s">
        <v>553</v>
      </c>
      <c r="I99" s="219"/>
      <c r="J99" s="219"/>
      <c r="K99" s="219"/>
      <c r="L99" s="219"/>
      <c r="M99" s="219"/>
      <c r="N99" s="219"/>
      <c r="O99" s="219"/>
      <c r="P99" s="219"/>
      <c r="Q99" s="219"/>
      <c r="R99" s="219"/>
      <c r="S99" s="219"/>
      <c r="T99" s="219"/>
      <c r="U99" s="219"/>
      <c r="V99" s="219"/>
      <c r="W99" s="219"/>
      <c r="X99" s="219"/>
      <c r="Y99" s="219"/>
      <c r="Z99" s="219"/>
    </row>
    <row r="100" spans="1:26" ht="18.75" customHeight="1">
      <c r="A100" s="220">
        <v>436</v>
      </c>
      <c r="B100" s="331">
        <v>53418554</v>
      </c>
      <c r="C100" s="221" t="s">
        <v>996</v>
      </c>
      <c r="D100" s="312">
        <v>46.265999999999998</v>
      </c>
      <c r="E100" s="223">
        <v>44300</v>
      </c>
      <c r="F100" s="311">
        <v>44306</v>
      </c>
      <c r="G100" s="226" t="s">
        <v>997</v>
      </c>
      <c r="H100" s="224" t="s">
        <v>553</v>
      </c>
      <c r="K100" s="219"/>
      <c r="L100" s="219"/>
      <c r="M100" s="219"/>
      <c r="N100" s="219"/>
      <c r="O100" s="219"/>
      <c r="P100" s="219"/>
      <c r="Q100" s="219"/>
      <c r="R100" s="219"/>
      <c r="S100" s="219"/>
      <c r="T100" s="219"/>
      <c r="U100" s="219"/>
      <c r="V100" s="219"/>
      <c r="W100" s="219"/>
      <c r="X100" s="219"/>
      <c r="Y100" s="219"/>
      <c r="Z100" s="219"/>
    </row>
    <row r="101" spans="1:26" ht="18.75" customHeight="1">
      <c r="A101" s="220">
        <v>436</v>
      </c>
      <c r="B101" s="330"/>
      <c r="C101" s="221" t="s">
        <v>995</v>
      </c>
      <c r="D101" s="312">
        <v>3.0430000000000001</v>
      </c>
      <c r="E101" s="223">
        <v>44300</v>
      </c>
      <c r="F101" s="311">
        <v>44306</v>
      </c>
      <c r="G101" s="226" t="s">
        <v>997</v>
      </c>
      <c r="H101" s="224" t="s">
        <v>553</v>
      </c>
      <c r="I101" s="219"/>
      <c r="J101" s="219"/>
      <c r="K101" s="219"/>
      <c r="L101" s="219"/>
      <c r="M101" s="219"/>
      <c r="N101" s="219"/>
      <c r="O101" s="219"/>
      <c r="P101" s="219"/>
      <c r="Q101" s="219"/>
      <c r="R101" s="219"/>
      <c r="S101" s="219"/>
      <c r="T101" s="219"/>
      <c r="U101" s="219"/>
      <c r="V101" s="219"/>
      <c r="W101" s="219"/>
      <c r="X101" s="219"/>
      <c r="Y101" s="219"/>
      <c r="Z101" s="219"/>
    </row>
    <row r="102" spans="1:26" ht="18.75" customHeight="1">
      <c r="A102" s="220">
        <v>404</v>
      </c>
      <c r="B102" s="331">
        <v>55266324</v>
      </c>
      <c r="C102" s="221" t="s">
        <v>970</v>
      </c>
      <c r="D102" s="222">
        <v>48.777999999999999</v>
      </c>
      <c r="E102" s="223">
        <v>44299</v>
      </c>
      <c r="F102" s="311">
        <v>44306</v>
      </c>
      <c r="G102" s="226" t="s">
        <v>986</v>
      </c>
      <c r="H102" s="224" t="s">
        <v>553</v>
      </c>
      <c r="I102" s="309">
        <v>36.027999999999999</v>
      </c>
      <c r="J102" s="309" t="s">
        <v>987</v>
      </c>
      <c r="K102" s="219"/>
      <c r="L102" s="219"/>
      <c r="M102" s="219"/>
      <c r="N102" s="219"/>
      <c r="O102" s="219"/>
      <c r="P102" s="219"/>
      <c r="Q102" s="219"/>
      <c r="R102" s="219"/>
      <c r="S102" s="219"/>
      <c r="T102" s="219"/>
      <c r="U102" s="219"/>
      <c r="V102" s="219"/>
      <c r="W102" s="219"/>
      <c r="X102" s="219"/>
      <c r="Y102" s="219"/>
      <c r="Z102" s="219"/>
    </row>
    <row r="103" spans="1:26" ht="18.75" customHeight="1">
      <c r="A103" s="220">
        <v>404</v>
      </c>
      <c r="B103" s="330"/>
      <c r="C103" s="221" t="s">
        <v>995</v>
      </c>
      <c r="D103" s="222">
        <v>9.2439999999999998</v>
      </c>
      <c r="E103" s="223">
        <v>44299</v>
      </c>
      <c r="F103" s="311">
        <v>44306</v>
      </c>
      <c r="G103" s="226" t="s">
        <v>986</v>
      </c>
      <c r="H103" s="224" t="s">
        <v>553</v>
      </c>
      <c r="I103" s="219"/>
      <c r="J103" s="219"/>
      <c r="K103" s="219"/>
      <c r="L103" s="219"/>
      <c r="M103" s="219"/>
      <c r="N103" s="219"/>
      <c r="O103" s="219"/>
      <c r="P103" s="219"/>
      <c r="Q103" s="219"/>
      <c r="R103" s="219"/>
      <c r="S103" s="219"/>
      <c r="T103" s="219"/>
      <c r="U103" s="219"/>
      <c r="V103" s="219"/>
      <c r="W103" s="219"/>
      <c r="X103" s="219"/>
      <c r="Y103" s="219"/>
      <c r="Z103" s="219"/>
    </row>
    <row r="104" spans="1:26" ht="18.75" customHeight="1">
      <c r="A104" s="220">
        <v>404</v>
      </c>
      <c r="B104" s="331">
        <v>56801004</v>
      </c>
      <c r="C104" s="221" t="s">
        <v>995</v>
      </c>
      <c r="D104" s="222">
        <v>3.0880000000000001</v>
      </c>
      <c r="E104" s="223">
        <v>44299</v>
      </c>
      <c r="F104" s="311">
        <v>44306</v>
      </c>
      <c r="G104" s="226" t="s">
        <v>986</v>
      </c>
      <c r="H104" s="224" t="s">
        <v>553</v>
      </c>
      <c r="I104" s="219"/>
      <c r="J104" s="219"/>
      <c r="K104" s="219"/>
      <c r="L104" s="219"/>
      <c r="M104" s="219"/>
      <c r="N104" s="219"/>
      <c r="O104" s="219"/>
      <c r="P104" s="219"/>
      <c r="Q104" s="219"/>
      <c r="R104" s="219"/>
      <c r="S104" s="219"/>
      <c r="T104" s="219"/>
      <c r="U104" s="219"/>
      <c r="V104" s="219"/>
      <c r="W104" s="219"/>
      <c r="X104" s="219"/>
      <c r="Y104" s="219"/>
      <c r="Z104" s="219"/>
    </row>
    <row r="105" spans="1:26" ht="18.75" customHeight="1">
      <c r="A105" s="220">
        <v>404</v>
      </c>
      <c r="B105" s="332"/>
      <c r="C105" s="221" t="s">
        <v>996</v>
      </c>
      <c r="D105" s="222">
        <v>18.021000000000001</v>
      </c>
      <c r="E105" s="223">
        <v>44299</v>
      </c>
      <c r="F105" s="311">
        <v>44306</v>
      </c>
      <c r="G105" s="226" t="s">
        <v>986</v>
      </c>
      <c r="H105" s="224" t="s">
        <v>553</v>
      </c>
      <c r="I105" s="219"/>
      <c r="J105" s="219"/>
      <c r="K105" s="219"/>
      <c r="L105" s="219"/>
      <c r="M105" s="219"/>
      <c r="N105" s="219"/>
      <c r="O105" s="219"/>
      <c r="P105" s="219"/>
      <c r="Q105" s="219"/>
      <c r="R105" s="219"/>
      <c r="S105" s="219"/>
      <c r="T105" s="219"/>
      <c r="U105" s="219"/>
      <c r="V105" s="219"/>
      <c r="W105" s="219"/>
      <c r="X105" s="219"/>
      <c r="Y105" s="219"/>
      <c r="Z105" s="219"/>
    </row>
    <row r="106" spans="1:26" ht="18.75" customHeight="1">
      <c r="A106" s="220">
        <v>404</v>
      </c>
      <c r="B106" s="330"/>
      <c r="C106" s="221" t="s">
        <v>970</v>
      </c>
      <c r="D106" s="222">
        <v>34.084000000000003</v>
      </c>
      <c r="E106" s="223">
        <v>44299</v>
      </c>
      <c r="F106" s="311">
        <v>44306</v>
      </c>
      <c r="G106" s="226" t="s">
        <v>986</v>
      </c>
      <c r="H106" s="224" t="s">
        <v>553</v>
      </c>
      <c r="I106" s="309">
        <v>21.846</v>
      </c>
      <c r="J106" s="309" t="s">
        <v>987</v>
      </c>
      <c r="K106" s="219"/>
      <c r="L106" s="219"/>
      <c r="M106" s="219"/>
      <c r="N106" s="219"/>
      <c r="O106" s="219"/>
      <c r="P106" s="219"/>
      <c r="Q106" s="219"/>
      <c r="R106" s="219"/>
      <c r="S106" s="219"/>
      <c r="T106" s="219"/>
      <c r="U106" s="219"/>
      <c r="V106" s="219"/>
      <c r="W106" s="219"/>
      <c r="X106" s="219"/>
      <c r="Y106" s="219"/>
      <c r="Z106" s="219"/>
    </row>
    <row r="107" spans="1:26" ht="18.75" customHeight="1">
      <c r="A107" s="220">
        <v>404</v>
      </c>
      <c r="B107" s="331">
        <v>60643863</v>
      </c>
      <c r="C107" s="221" t="s">
        <v>960</v>
      </c>
      <c r="D107" s="222">
        <v>1.827</v>
      </c>
      <c r="E107" s="223">
        <v>44299</v>
      </c>
      <c r="F107" s="311">
        <v>44306</v>
      </c>
      <c r="G107" s="226" t="s">
        <v>986</v>
      </c>
      <c r="H107" s="224" t="s">
        <v>553</v>
      </c>
      <c r="I107" s="219"/>
      <c r="J107" s="219"/>
      <c r="K107" s="219"/>
      <c r="L107" s="219"/>
      <c r="M107" s="219"/>
      <c r="N107" s="219"/>
      <c r="O107" s="219"/>
      <c r="P107" s="219"/>
      <c r="Q107" s="219"/>
      <c r="R107" s="219"/>
      <c r="S107" s="219"/>
      <c r="T107" s="219"/>
      <c r="U107" s="219"/>
      <c r="V107" s="219"/>
      <c r="W107" s="219"/>
      <c r="X107" s="219"/>
      <c r="Y107" s="219"/>
      <c r="Z107" s="219"/>
    </row>
    <row r="108" spans="1:26" ht="18.75" customHeight="1">
      <c r="A108" s="220">
        <v>404</v>
      </c>
      <c r="B108" s="330"/>
      <c r="C108" s="221" t="s">
        <v>996</v>
      </c>
      <c r="D108" s="222">
        <v>45.981999999999999</v>
      </c>
      <c r="E108" s="223">
        <v>44299</v>
      </c>
      <c r="F108" s="311">
        <v>44306</v>
      </c>
      <c r="G108" s="226" t="s">
        <v>986</v>
      </c>
      <c r="H108" s="224" t="s">
        <v>553</v>
      </c>
      <c r="I108" s="219"/>
      <c r="J108" s="219"/>
      <c r="K108" s="219"/>
      <c r="L108" s="219"/>
      <c r="M108" s="219"/>
      <c r="N108" s="219"/>
      <c r="O108" s="219"/>
      <c r="P108" s="219"/>
      <c r="Q108" s="219"/>
      <c r="R108" s="219"/>
      <c r="S108" s="219"/>
      <c r="T108" s="219"/>
      <c r="U108" s="219"/>
      <c r="V108" s="219"/>
      <c r="W108" s="219"/>
      <c r="X108" s="219"/>
      <c r="Y108" s="219"/>
      <c r="Z108" s="219"/>
    </row>
    <row r="109" spans="1:26" ht="18.75" customHeight="1">
      <c r="A109" s="220">
        <v>436</v>
      </c>
      <c r="B109" s="331">
        <v>56712516</v>
      </c>
      <c r="C109" s="221" t="s">
        <v>996</v>
      </c>
      <c r="D109" s="222">
        <v>29.914999999999999</v>
      </c>
      <c r="E109" s="223">
        <v>44300</v>
      </c>
      <c r="F109" s="311">
        <v>44306</v>
      </c>
      <c r="G109" s="226" t="s">
        <v>997</v>
      </c>
      <c r="H109" s="224" t="s">
        <v>553</v>
      </c>
      <c r="I109" s="219"/>
      <c r="J109" s="219"/>
      <c r="K109" s="219"/>
      <c r="L109" s="219"/>
      <c r="M109" s="219"/>
      <c r="N109" s="219"/>
      <c r="O109" s="219"/>
      <c r="P109" s="219"/>
      <c r="Q109" s="219"/>
      <c r="R109" s="219"/>
      <c r="S109" s="219"/>
      <c r="T109" s="219"/>
      <c r="U109" s="219"/>
      <c r="V109" s="219"/>
      <c r="W109" s="219"/>
      <c r="X109" s="219"/>
      <c r="Y109" s="219"/>
      <c r="Z109" s="219"/>
    </row>
    <row r="110" spans="1:26" ht="18.75" customHeight="1">
      <c r="A110" s="220">
        <v>436</v>
      </c>
      <c r="B110" s="330"/>
      <c r="C110" s="221" t="s">
        <v>995</v>
      </c>
      <c r="D110" s="222">
        <v>15.206</v>
      </c>
      <c r="E110" s="223">
        <v>44300</v>
      </c>
      <c r="F110" s="311">
        <v>44306</v>
      </c>
      <c r="G110" s="226" t="s">
        <v>997</v>
      </c>
      <c r="H110" s="224" t="s">
        <v>553</v>
      </c>
      <c r="I110" s="219"/>
      <c r="J110" s="219"/>
      <c r="K110" s="219"/>
      <c r="L110" s="219"/>
      <c r="M110" s="219"/>
      <c r="N110" s="219"/>
      <c r="O110" s="219"/>
      <c r="P110" s="219"/>
      <c r="Q110" s="219"/>
      <c r="R110" s="219"/>
      <c r="S110" s="219"/>
      <c r="T110" s="219"/>
      <c r="U110" s="219"/>
      <c r="V110" s="219"/>
      <c r="W110" s="219"/>
      <c r="X110" s="219"/>
      <c r="Y110" s="219"/>
      <c r="Z110" s="219"/>
    </row>
    <row r="111" spans="1:26" ht="18.75" customHeight="1">
      <c r="A111" s="220">
        <v>404</v>
      </c>
      <c r="B111" s="331">
        <v>62668454</v>
      </c>
      <c r="C111" s="221" t="s">
        <v>998</v>
      </c>
      <c r="D111" s="222">
        <v>41.548999999999999</v>
      </c>
      <c r="E111" s="223">
        <v>44299</v>
      </c>
      <c r="F111" s="311">
        <v>44306</v>
      </c>
      <c r="G111" s="226" t="s">
        <v>986</v>
      </c>
      <c r="H111" s="224" t="s">
        <v>553</v>
      </c>
      <c r="I111" s="219"/>
      <c r="J111" s="219"/>
      <c r="K111" s="219"/>
      <c r="L111" s="219"/>
      <c r="M111" s="219"/>
      <c r="N111" s="219"/>
      <c r="O111" s="219"/>
      <c r="P111" s="219"/>
      <c r="Q111" s="219"/>
      <c r="R111" s="219"/>
      <c r="S111" s="219"/>
      <c r="T111" s="219"/>
      <c r="U111" s="219"/>
      <c r="V111" s="219"/>
      <c r="W111" s="219"/>
      <c r="X111" s="219"/>
      <c r="Y111" s="219"/>
      <c r="Z111" s="219"/>
    </row>
    <row r="112" spans="1:26" ht="18.75" customHeight="1">
      <c r="A112" s="220">
        <v>404</v>
      </c>
      <c r="B112" s="330"/>
      <c r="C112" s="221" t="s">
        <v>995</v>
      </c>
      <c r="D112" s="222">
        <v>15.337</v>
      </c>
      <c r="E112" s="223">
        <v>44299</v>
      </c>
      <c r="F112" s="311">
        <v>44306</v>
      </c>
      <c r="G112" s="226" t="s">
        <v>986</v>
      </c>
      <c r="H112" s="224" t="s">
        <v>553</v>
      </c>
      <c r="I112" s="219"/>
      <c r="J112" s="219"/>
      <c r="K112" s="219"/>
      <c r="L112" s="219"/>
      <c r="M112" s="219"/>
      <c r="N112" s="219"/>
      <c r="O112" s="219"/>
      <c r="P112" s="219"/>
      <c r="Q112" s="219"/>
      <c r="R112" s="219"/>
      <c r="S112" s="219"/>
      <c r="T112" s="219"/>
      <c r="U112" s="219"/>
      <c r="V112" s="219"/>
      <c r="W112" s="219"/>
      <c r="X112" s="219"/>
      <c r="Y112" s="219"/>
      <c r="Z112" s="219"/>
    </row>
    <row r="113" spans="1:26" ht="12.75" customHeight="1">
      <c r="A113" s="220">
        <v>436</v>
      </c>
      <c r="B113" s="220">
        <v>56947054</v>
      </c>
      <c r="C113" s="221" t="s">
        <v>962</v>
      </c>
      <c r="D113" s="222">
        <v>51.302999999999997</v>
      </c>
      <c r="E113" s="223">
        <v>44301</v>
      </c>
      <c r="F113" s="311">
        <v>44306</v>
      </c>
      <c r="G113" s="226" t="s">
        <v>986</v>
      </c>
      <c r="H113" s="224" t="s">
        <v>553</v>
      </c>
      <c r="I113" s="219"/>
      <c r="J113" s="219"/>
      <c r="K113" s="219"/>
      <c r="L113" s="219"/>
      <c r="M113" s="219"/>
      <c r="N113" s="219"/>
      <c r="O113" s="219"/>
      <c r="P113" s="219"/>
      <c r="Q113" s="219"/>
      <c r="R113" s="219"/>
      <c r="S113" s="219"/>
      <c r="T113" s="219"/>
      <c r="U113" s="219"/>
      <c r="V113" s="219"/>
      <c r="W113" s="219"/>
      <c r="X113" s="219"/>
      <c r="Y113" s="219"/>
      <c r="Z113" s="219"/>
    </row>
    <row r="114" spans="1:26" ht="12.75" customHeight="1">
      <c r="A114" s="220">
        <v>436</v>
      </c>
      <c r="B114" s="220">
        <v>53021861</v>
      </c>
      <c r="C114" s="221" t="s">
        <v>962</v>
      </c>
      <c r="D114" s="222">
        <v>51.009</v>
      </c>
      <c r="E114" s="223">
        <v>44302</v>
      </c>
      <c r="F114" s="311">
        <v>44306</v>
      </c>
      <c r="G114" s="226" t="s">
        <v>986</v>
      </c>
      <c r="H114" s="224" t="s">
        <v>553</v>
      </c>
      <c r="I114" s="219"/>
      <c r="J114" s="219"/>
      <c r="K114" s="219"/>
      <c r="L114" s="219"/>
      <c r="M114" s="219"/>
      <c r="N114" s="219"/>
      <c r="O114" s="219"/>
      <c r="P114" s="219"/>
      <c r="Q114" s="219"/>
      <c r="R114" s="219"/>
      <c r="S114" s="219"/>
      <c r="T114" s="219"/>
      <c r="U114" s="219"/>
      <c r="V114" s="219"/>
      <c r="W114" s="219"/>
      <c r="X114" s="219"/>
      <c r="Y114" s="219"/>
      <c r="Z114" s="219"/>
    </row>
    <row r="115" spans="1:26" ht="12.75" customHeight="1">
      <c r="A115" s="220">
        <v>436</v>
      </c>
      <c r="B115" s="45">
        <v>56714082</v>
      </c>
      <c r="C115" s="221" t="s">
        <v>962</v>
      </c>
      <c r="D115" s="222">
        <v>51.179000000000002</v>
      </c>
      <c r="E115" s="223">
        <v>44301</v>
      </c>
      <c r="F115" s="311">
        <v>44306</v>
      </c>
      <c r="G115" s="226" t="s">
        <v>986</v>
      </c>
      <c r="H115" s="224" t="s">
        <v>553</v>
      </c>
      <c r="I115" s="219"/>
      <c r="J115" s="219"/>
      <c r="K115" s="219"/>
      <c r="L115" s="219"/>
      <c r="M115" s="219"/>
      <c r="N115" s="219"/>
      <c r="O115" s="219"/>
      <c r="P115" s="219"/>
      <c r="Q115" s="219"/>
      <c r="R115" s="219"/>
      <c r="S115" s="219"/>
      <c r="T115" s="219"/>
      <c r="U115" s="219"/>
      <c r="V115" s="219"/>
      <c r="W115" s="219"/>
      <c r="X115" s="219"/>
      <c r="Y115" s="219"/>
      <c r="Z115" s="219"/>
    </row>
    <row r="116" spans="1:26" ht="18.75" customHeight="1">
      <c r="A116" s="220">
        <v>465</v>
      </c>
      <c r="B116" s="331">
        <v>53843462</v>
      </c>
      <c r="C116" s="221" t="s">
        <v>989</v>
      </c>
      <c r="D116" s="222">
        <v>1.8220000000000001</v>
      </c>
      <c r="E116" s="223">
        <v>44301</v>
      </c>
      <c r="F116" s="311">
        <v>44306</v>
      </c>
      <c r="G116" s="226" t="s">
        <v>986</v>
      </c>
      <c r="H116" s="224" t="s">
        <v>553</v>
      </c>
      <c r="I116" s="219"/>
      <c r="J116" s="219"/>
      <c r="K116" s="219"/>
      <c r="L116" s="219"/>
      <c r="M116" s="219"/>
      <c r="N116" s="219"/>
      <c r="O116" s="219"/>
      <c r="P116" s="219"/>
      <c r="Q116" s="219"/>
      <c r="R116" s="219"/>
      <c r="S116" s="219"/>
      <c r="T116" s="219"/>
      <c r="U116" s="219"/>
      <c r="V116" s="219"/>
      <c r="W116" s="219"/>
      <c r="X116" s="219"/>
      <c r="Y116" s="219"/>
      <c r="Z116" s="219"/>
    </row>
    <row r="117" spans="1:26" ht="18.75" customHeight="1">
      <c r="A117" s="220">
        <v>465</v>
      </c>
      <c r="B117" s="332"/>
      <c r="C117" s="221" t="s">
        <v>967</v>
      </c>
      <c r="D117" s="222">
        <v>1.706</v>
      </c>
      <c r="E117" s="223">
        <v>44301</v>
      </c>
      <c r="F117" s="311">
        <v>44306</v>
      </c>
      <c r="G117" s="226" t="s">
        <v>986</v>
      </c>
      <c r="H117" s="224" t="s">
        <v>553</v>
      </c>
      <c r="I117" s="219"/>
      <c r="J117" s="219"/>
      <c r="K117" s="219"/>
      <c r="L117" s="219"/>
      <c r="M117" s="219"/>
      <c r="N117" s="219"/>
      <c r="O117" s="219"/>
      <c r="P117" s="219"/>
      <c r="Q117" s="219"/>
      <c r="R117" s="219"/>
      <c r="S117" s="219"/>
      <c r="T117" s="219"/>
      <c r="U117" s="219"/>
      <c r="V117" s="219"/>
      <c r="W117" s="219"/>
      <c r="X117" s="219"/>
      <c r="Y117" s="219"/>
      <c r="Z117" s="219"/>
    </row>
    <row r="118" spans="1:26" ht="18.75" customHeight="1">
      <c r="A118" s="220">
        <v>465</v>
      </c>
      <c r="B118" s="332"/>
      <c r="C118" s="221" t="s">
        <v>993</v>
      </c>
      <c r="D118" s="222">
        <v>11.734999999999999</v>
      </c>
      <c r="E118" s="223">
        <v>44301</v>
      </c>
      <c r="F118" s="311">
        <v>44306</v>
      </c>
      <c r="G118" s="226" t="s">
        <v>986</v>
      </c>
      <c r="H118" s="224" t="s">
        <v>553</v>
      </c>
      <c r="I118" s="219"/>
      <c r="J118" s="219"/>
      <c r="K118" s="219"/>
      <c r="L118" s="219"/>
      <c r="M118" s="219"/>
      <c r="N118" s="219"/>
      <c r="O118" s="219"/>
      <c r="P118" s="219"/>
      <c r="Q118" s="219"/>
      <c r="R118" s="219"/>
      <c r="S118" s="219"/>
      <c r="T118" s="219"/>
      <c r="U118" s="219"/>
      <c r="V118" s="219"/>
      <c r="W118" s="219"/>
      <c r="X118" s="219"/>
      <c r="Y118" s="219"/>
      <c r="Z118" s="219"/>
    </row>
    <row r="119" spans="1:26" ht="18.75" customHeight="1">
      <c r="A119" s="220">
        <v>465</v>
      </c>
      <c r="B119" s="332"/>
      <c r="C119" s="221" t="s">
        <v>955</v>
      </c>
      <c r="D119" s="222">
        <v>2.5230000000000001</v>
      </c>
      <c r="E119" s="223">
        <v>44301</v>
      </c>
      <c r="F119" s="311">
        <v>44306</v>
      </c>
      <c r="G119" s="226" t="s">
        <v>986</v>
      </c>
      <c r="H119" s="224" t="s">
        <v>553</v>
      </c>
      <c r="I119" s="219"/>
      <c r="J119" s="219"/>
      <c r="K119" s="219"/>
      <c r="L119" s="219"/>
      <c r="M119" s="219"/>
      <c r="N119" s="219"/>
      <c r="O119" s="219"/>
      <c r="P119" s="219"/>
      <c r="Q119" s="219"/>
      <c r="R119" s="219"/>
      <c r="S119" s="219"/>
      <c r="T119" s="219"/>
      <c r="U119" s="219"/>
      <c r="V119" s="219"/>
      <c r="W119" s="219"/>
      <c r="X119" s="219"/>
      <c r="Y119" s="219"/>
      <c r="Z119" s="219"/>
    </row>
    <row r="120" spans="1:26" ht="18.75" customHeight="1">
      <c r="A120" s="220">
        <v>465</v>
      </c>
      <c r="B120" s="332"/>
      <c r="C120" s="221" t="s">
        <v>972</v>
      </c>
      <c r="D120" s="222">
        <v>4.3230000000000004</v>
      </c>
      <c r="E120" s="223">
        <v>44301</v>
      </c>
      <c r="F120" s="311">
        <v>44306</v>
      </c>
      <c r="G120" s="226" t="s">
        <v>986</v>
      </c>
      <c r="H120" s="224" t="s">
        <v>553</v>
      </c>
      <c r="I120" s="219"/>
      <c r="J120" s="219"/>
      <c r="K120" s="219"/>
      <c r="L120" s="219"/>
      <c r="M120" s="219"/>
      <c r="N120" s="219"/>
      <c r="O120" s="219"/>
      <c r="P120" s="219"/>
      <c r="Q120" s="219"/>
      <c r="R120" s="219"/>
      <c r="S120" s="219"/>
      <c r="T120" s="219"/>
      <c r="U120" s="219"/>
      <c r="V120" s="219"/>
      <c r="W120" s="219"/>
      <c r="X120" s="219"/>
      <c r="Y120" s="219"/>
      <c r="Z120" s="219"/>
    </row>
    <row r="121" spans="1:26" ht="18.75" customHeight="1">
      <c r="A121" s="220">
        <v>465</v>
      </c>
      <c r="B121" s="332"/>
      <c r="C121" s="221" t="s">
        <v>950</v>
      </c>
      <c r="D121" s="222">
        <v>1.976</v>
      </c>
      <c r="E121" s="223">
        <v>44301</v>
      </c>
      <c r="F121" s="311">
        <v>44306</v>
      </c>
      <c r="G121" s="226" t="s">
        <v>986</v>
      </c>
      <c r="H121" s="224" t="s">
        <v>553</v>
      </c>
      <c r="I121" s="219"/>
      <c r="J121" s="219"/>
      <c r="K121" s="219"/>
      <c r="L121" s="219"/>
      <c r="M121" s="219"/>
      <c r="N121" s="219"/>
      <c r="O121" s="219"/>
      <c r="P121" s="219"/>
      <c r="Q121" s="219"/>
      <c r="R121" s="219"/>
      <c r="S121" s="219"/>
      <c r="T121" s="219"/>
      <c r="U121" s="219"/>
      <c r="V121" s="219"/>
      <c r="W121" s="219"/>
      <c r="X121" s="219"/>
      <c r="Y121" s="219"/>
      <c r="Z121" s="219"/>
    </row>
    <row r="122" spans="1:26" ht="18.75" customHeight="1">
      <c r="A122" s="220">
        <v>465</v>
      </c>
      <c r="B122" s="332"/>
      <c r="C122" s="221" t="s">
        <v>975</v>
      </c>
      <c r="D122" s="222">
        <v>6.883</v>
      </c>
      <c r="E122" s="223">
        <v>44301</v>
      </c>
      <c r="F122" s="311">
        <v>44306</v>
      </c>
      <c r="G122" s="226" t="s">
        <v>986</v>
      </c>
      <c r="H122" s="224" t="s">
        <v>553</v>
      </c>
      <c r="I122" s="219"/>
      <c r="J122" s="219"/>
      <c r="K122" s="219"/>
      <c r="L122" s="219"/>
      <c r="M122" s="219"/>
      <c r="N122" s="219"/>
      <c r="O122" s="219"/>
      <c r="P122" s="219"/>
      <c r="Q122" s="219"/>
      <c r="R122" s="219"/>
      <c r="S122" s="219"/>
      <c r="T122" s="219"/>
      <c r="U122" s="219"/>
      <c r="V122" s="219"/>
      <c r="W122" s="219"/>
      <c r="X122" s="219"/>
      <c r="Y122" s="219"/>
      <c r="Z122" s="219"/>
    </row>
    <row r="123" spans="1:26" ht="18.75" customHeight="1">
      <c r="A123" s="220">
        <v>465</v>
      </c>
      <c r="B123" s="332"/>
      <c r="C123" s="221" t="s">
        <v>951</v>
      </c>
      <c r="D123" s="222">
        <v>3.3639999999999999</v>
      </c>
      <c r="E123" s="223">
        <v>44301</v>
      </c>
      <c r="F123" s="311">
        <v>44306</v>
      </c>
      <c r="G123" s="226" t="s">
        <v>986</v>
      </c>
      <c r="H123" s="224" t="s">
        <v>553</v>
      </c>
      <c r="I123" s="219"/>
      <c r="J123" s="219"/>
      <c r="K123" s="219"/>
      <c r="L123" s="219"/>
      <c r="M123" s="219"/>
      <c r="N123" s="219"/>
      <c r="O123" s="219"/>
      <c r="P123" s="219"/>
      <c r="Q123" s="219"/>
      <c r="R123" s="219"/>
      <c r="S123" s="219"/>
      <c r="T123" s="219"/>
      <c r="U123" s="219"/>
      <c r="V123" s="219"/>
      <c r="W123" s="219"/>
      <c r="X123" s="219"/>
      <c r="Y123" s="219"/>
      <c r="Z123" s="219"/>
    </row>
    <row r="124" spans="1:26" ht="18.75" customHeight="1">
      <c r="A124" s="220">
        <v>465</v>
      </c>
      <c r="B124" s="332"/>
      <c r="C124" s="221" t="s">
        <v>962</v>
      </c>
      <c r="D124" s="222">
        <v>3.8529999999999998</v>
      </c>
      <c r="E124" s="223">
        <v>44301</v>
      </c>
      <c r="F124" s="311">
        <v>44306</v>
      </c>
      <c r="G124" s="226" t="s">
        <v>986</v>
      </c>
      <c r="H124" s="224" t="s">
        <v>553</v>
      </c>
      <c r="I124" s="219"/>
      <c r="J124" s="219"/>
      <c r="K124" s="219"/>
      <c r="L124" s="219"/>
      <c r="M124" s="219"/>
      <c r="N124" s="219"/>
      <c r="O124" s="219"/>
      <c r="P124" s="219"/>
      <c r="Q124" s="219"/>
      <c r="R124" s="219"/>
      <c r="S124" s="219"/>
      <c r="T124" s="219"/>
      <c r="U124" s="219"/>
      <c r="V124" s="219"/>
      <c r="W124" s="219"/>
      <c r="X124" s="219"/>
      <c r="Y124" s="219"/>
      <c r="Z124" s="219"/>
    </row>
    <row r="125" spans="1:26" ht="18.75" customHeight="1">
      <c r="A125" s="220">
        <v>465</v>
      </c>
      <c r="B125" s="332"/>
      <c r="C125" s="221" t="s">
        <v>959</v>
      </c>
      <c r="D125" s="222">
        <v>4.0289999999999999</v>
      </c>
      <c r="E125" s="223">
        <v>44301</v>
      </c>
      <c r="F125" s="311">
        <v>44306</v>
      </c>
      <c r="G125" s="226" t="s">
        <v>986</v>
      </c>
      <c r="H125" s="224" t="s">
        <v>553</v>
      </c>
      <c r="I125" s="219"/>
      <c r="J125" s="219"/>
      <c r="K125" s="219"/>
      <c r="L125" s="219"/>
      <c r="M125" s="219"/>
      <c r="N125" s="219"/>
      <c r="O125" s="219"/>
      <c r="P125" s="219"/>
      <c r="Q125" s="219"/>
      <c r="R125" s="219"/>
      <c r="S125" s="219"/>
      <c r="T125" s="219"/>
      <c r="U125" s="219"/>
      <c r="V125" s="219"/>
      <c r="W125" s="219"/>
      <c r="X125" s="219"/>
      <c r="Y125" s="219"/>
      <c r="Z125" s="219"/>
    </row>
    <row r="126" spans="1:26" ht="18.75" customHeight="1">
      <c r="A126" s="220">
        <v>465</v>
      </c>
      <c r="B126" s="332"/>
      <c r="C126" s="221" t="s">
        <v>970</v>
      </c>
      <c r="D126" s="222">
        <v>3.7</v>
      </c>
      <c r="E126" s="223">
        <v>44301</v>
      </c>
      <c r="F126" s="311">
        <v>44306</v>
      </c>
      <c r="G126" s="226" t="s">
        <v>986</v>
      </c>
      <c r="H126" s="224" t="s">
        <v>553</v>
      </c>
      <c r="I126" s="309">
        <v>3.7</v>
      </c>
      <c r="J126" s="309" t="s">
        <v>987</v>
      </c>
      <c r="K126" s="219"/>
      <c r="L126" s="219"/>
      <c r="M126" s="219"/>
      <c r="N126" s="219"/>
      <c r="O126" s="219"/>
      <c r="P126" s="219"/>
      <c r="Q126" s="219"/>
      <c r="R126" s="219"/>
      <c r="S126" s="219"/>
      <c r="T126" s="219"/>
      <c r="U126" s="219"/>
      <c r="V126" s="219"/>
      <c r="W126" s="219"/>
      <c r="X126" s="219"/>
      <c r="Y126" s="219"/>
      <c r="Z126" s="219"/>
    </row>
    <row r="127" spans="1:26" ht="18.75" customHeight="1">
      <c r="A127" s="220">
        <v>465</v>
      </c>
      <c r="B127" s="330"/>
      <c r="C127" s="221" t="s">
        <v>999</v>
      </c>
      <c r="D127" s="222">
        <v>1.0069999999999999</v>
      </c>
      <c r="E127" s="223">
        <v>44301</v>
      </c>
      <c r="F127" s="311">
        <v>44306</v>
      </c>
      <c r="G127" s="226" t="s">
        <v>986</v>
      </c>
      <c r="H127" s="224" t="s">
        <v>553</v>
      </c>
      <c r="I127" s="219"/>
      <c r="J127" s="219"/>
      <c r="K127" s="219"/>
      <c r="L127" s="219"/>
      <c r="M127" s="219"/>
      <c r="N127" s="219"/>
      <c r="O127" s="219"/>
      <c r="P127" s="219"/>
      <c r="Q127" s="219"/>
      <c r="R127" s="219"/>
      <c r="S127" s="219"/>
      <c r="T127" s="219"/>
      <c r="U127" s="219"/>
      <c r="V127" s="219"/>
      <c r="W127" s="219"/>
      <c r="X127" s="219"/>
      <c r="Y127" s="219"/>
      <c r="Z127" s="219"/>
    </row>
    <row r="128" spans="1:26" ht="18.75" customHeight="1">
      <c r="A128" s="220">
        <v>436</v>
      </c>
      <c r="B128" s="331">
        <v>54367149</v>
      </c>
      <c r="C128" s="221" t="s">
        <v>962</v>
      </c>
      <c r="D128" s="222">
        <v>38.203000000000003</v>
      </c>
      <c r="E128" s="223">
        <v>44302</v>
      </c>
      <c r="F128" s="311">
        <v>44306</v>
      </c>
      <c r="G128" s="226" t="s">
        <v>986</v>
      </c>
      <c r="H128" s="224" t="s">
        <v>553</v>
      </c>
      <c r="I128" s="219"/>
      <c r="J128" s="219"/>
      <c r="K128" s="219"/>
      <c r="L128" s="219"/>
      <c r="M128" s="219"/>
      <c r="N128" s="219"/>
      <c r="O128" s="219"/>
      <c r="P128" s="219"/>
      <c r="Q128" s="219"/>
      <c r="R128" s="219"/>
      <c r="S128" s="219"/>
      <c r="T128" s="219"/>
      <c r="U128" s="219"/>
      <c r="V128" s="219"/>
      <c r="W128" s="219"/>
      <c r="X128" s="219"/>
      <c r="Y128" s="219"/>
      <c r="Z128" s="219"/>
    </row>
    <row r="129" spans="1:26" ht="18.75" customHeight="1">
      <c r="A129" s="220">
        <v>436</v>
      </c>
      <c r="B129" s="332"/>
      <c r="C129" s="221" t="s">
        <v>996</v>
      </c>
      <c r="D129" s="222">
        <v>10.518000000000001</v>
      </c>
      <c r="E129" s="223">
        <v>44302</v>
      </c>
      <c r="F129" s="311">
        <v>44306</v>
      </c>
      <c r="G129" s="226" t="s">
        <v>986</v>
      </c>
      <c r="H129" s="224" t="s">
        <v>553</v>
      </c>
      <c r="I129" s="219"/>
      <c r="J129" s="219"/>
      <c r="K129" s="219"/>
      <c r="L129" s="219"/>
      <c r="M129" s="219"/>
      <c r="N129" s="219"/>
      <c r="O129" s="219"/>
      <c r="P129" s="219"/>
      <c r="Q129" s="219"/>
      <c r="R129" s="219"/>
      <c r="S129" s="219"/>
      <c r="T129" s="219"/>
      <c r="U129" s="219"/>
      <c r="V129" s="219"/>
      <c r="W129" s="219"/>
      <c r="X129" s="219"/>
      <c r="Y129" s="219"/>
      <c r="Z129" s="219"/>
    </row>
    <row r="130" spans="1:26" ht="18.75" customHeight="1">
      <c r="A130" s="220">
        <v>436</v>
      </c>
      <c r="B130" s="330"/>
      <c r="C130" s="221" t="s">
        <v>995</v>
      </c>
      <c r="D130" s="222">
        <v>10.379</v>
      </c>
      <c r="E130" s="223">
        <v>44302</v>
      </c>
      <c r="F130" s="311">
        <v>44306</v>
      </c>
      <c r="G130" s="226" t="s">
        <v>986</v>
      </c>
      <c r="H130" s="224" t="s">
        <v>553</v>
      </c>
      <c r="I130" s="219"/>
      <c r="J130" s="219"/>
      <c r="K130" s="219"/>
      <c r="L130" s="219"/>
      <c r="M130" s="219"/>
      <c r="N130" s="219"/>
      <c r="O130" s="219"/>
      <c r="P130" s="219"/>
      <c r="Q130" s="219"/>
      <c r="R130" s="219"/>
      <c r="S130" s="219"/>
      <c r="T130" s="219"/>
      <c r="U130" s="219"/>
      <c r="V130" s="219"/>
      <c r="W130" s="219"/>
      <c r="X130" s="219"/>
      <c r="Y130" s="219"/>
      <c r="Z130" s="219"/>
    </row>
    <row r="131" spans="1:26" ht="18.75" customHeight="1">
      <c r="A131" s="220">
        <v>465</v>
      </c>
      <c r="B131" s="339">
        <v>60678323</v>
      </c>
      <c r="C131" s="221" t="s">
        <v>996</v>
      </c>
      <c r="D131" s="222">
        <v>2.4889999999999999</v>
      </c>
      <c r="E131" s="223">
        <v>44301</v>
      </c>
      <c r="F131" s="311">
        <v>44306</v>
      </c>
      <c r="G131" s="226" t="s">
        <v>986</v>
      </c>
      <c r="H131" s="224" t="s">
        <v>553</v>
      </c>
      <c r="I131" s="219"/>
      <c r="J131" s="219"/>
      <c r="K131" s="219"/>
      <c r="L131" s="219"/>
      <c r="M131" s="219"/>
      <c r="N131" s="219"/>
      <c r="O131" s="219"/>
      <c r="P131" s="219"/>
      <c r="Q131" s="219"/>
      <c r="R131" s="219"/>
      <c r="S131" s="219"/>
      <c r="T131" s="219"/>
      <c r="U131" s="219"/>
      <c r="V131" s="219"/>
      <c r="W131" s="219"/>
      <c r="X131" s="219"/>
      <c r="Y131" s="219"/>
      <c r="Z131" s="219"/>
    </row>
    <row r="132" spans="1:26" ht="18.75" customHeight="1">
      <c r="A132" s="220">
        <v>465</v>
      </c>
      <c r="B132" s="332"/>
      <c r="C132" s="221" t="s">
        <v>970</v>
      </c>
      <c r="D132" s="222">
        <v>2.274</v>
      </c>
      <c r="E132" s="223">
        <v>44301</v>
      </c>
      <c r="F132" s="311">
        <v>44306</v>
      </c>
      <c r="G132" s="226" t="s">
        <v>986</v>
      </c>
      <c r="H132" s="224" t="s">
        <v>553</v>
      </c>
      <c r="I132" s="309">
        <v>2.274</v>
      </c>
      <c r="J132" s="309" t="s">
        <v>987</v>
      </c>
      <c r="K132" s="219"/>
      <c r="L132" s="219"/>
      <c r="M132" s="219"/>
      <c r="N132" s="219"/>
      <c r="O132" s="219"/>
      <c r="P132" s="219"/>
      <c r="Q132" s="219"/>
      <c r="R132" s="219"/>
      <c r="S132" s="219"/>
      <c r="T132" s="219"/>
      <c r="U132" s="219"/>
      <c r="V132" s="219"/>
      <c r="W132" s="219"/>
      <c r="X132" s="219"/>
      <c r="Y132" s="219"/>
      <c r="Z132" s="219"/>
    </row>
    <row r="133" spans="1:26" ht="18.75" customHeight="1">
      <c r="A133" s="220">
        <v>465</v>
      </c>
      <c r="B133" s="332"/>
      <c r="C133" s="221" t="s">
        <v>995</v>
      </c>
      <c r="D133" s="222">
        <v>5.351</v>
      </c>
      <c r="E133" s="223">
        <v>44301</v>
      </c>
      <c r="F133" s="311">
        <v>44306</v>
      </c>
      <c r="G133" s="226" t="s">
        <v>986</v>
      </c>
      <c r="H133" s="224" t="s">
        <v>553</v>
      </c>
      <c r="I133" s="219"/>
      <c r="J133" s="219"/>
      <c r="K133" s="219"/>
      <c r="L133" s="219"/>
      <c r="M133" s="219"/>
      <c r="N133" s="219"/>
      <c r="O133" s="219"/>
      <c r="P133" s="219"/>
      <c r="Q133" s="219"/>
      <c r="R133" s="219"/>
      <c r="S133" s="219"/>
      <c r="T133" s="219"/>
      <c r="U133" s="219"/>
      <c r="V133" s="219"/>
      <c r="W133" s="219"/>
      <c r="X133" s="219"/>
      <c r="Y133" s="219"/>
      <c r="Z133" s="219"/>
    </row>
    <row r="134" spans="1:26" ht="18.75" customHeight="1">
      <c r="A134" s="220">
        <v>465</v>
      </c>
      <c r="B134" s="332"/>
      <c r="C134" s="221" t="s">
        <v>955</v>
      </c>
      <c r="D134" s="222">
        <v>18.954000000000001</v>
      </c>
      <c r="E134" s="223">
        <v>44301</v>
      </c>
      <c r="F134" s="311">
        <v>44306</v>
      </c>
      <c r="G134" s="226" t="s">
        <v>986</v>
      </c>
      <c r="H134" s="224" t="s">
        <v>553</v>
      </c>
      <c r="I134" s="219"/>
      <c r="J134" s="219"/>
      <c r="K134" s="219"/>
      <c r="L134" s="219"/>
      <c r="M134" s="219"/>
      <c r="N134" s="219"/>
      <c r="O134" s="219"/>
      <c r="P134" s="219"/>
      <c r="Q134" s="219"/>
      <c r="R134" s="219"/>
      <c r="S134" s="219"/>
      <c r="T134" s="219"/>
      <c r="U134" s="219"/>
      <c r="V134" s="219"/>
      <c r="W134" s="219"/>
      <c r="X134" s="219"/>
      <c r="Y134" s="219"/>
      <c r="Z134" s="219"/>
    </row>
    <row r="135" spans="1:26" ht="18.75" customHeight="1">
      <c r="A135" s="220">
        <v>465</v>
      </c>
      <c r="B135" s="332"/>
      <c r="C135" s="221" t="s">
        <v>993</v>
      </c>
      <c r="D135" s="222">
        <v>7.242</v>
      </c>
      <c r="E135" s="223">
        <v>44301</v>
      </c>
      <c r="F135" s="311">
        <v>44306</v>
      </c>
      <c r="G135" s="226" t="s">
        <v>986</v>
      </c>
      <c r="H135" s="224" t="s">
        <v>553</v>
      </c>
      <c r="I135" s="219"/>
      <c r="J135" s="219"/>
      <c r="K135" s="219"/>
      <c r="L135" s="219"/>
      <c r="M135" s="219"/>
      <c r="N135" s="219"/>
      <c r="O135" s="219"/>
      <c r="P135" s="219"/>
      <c r="Q135" s="219"/>
      <c r="R135" s="219"/>
      <c r="S135" s="219"/>
      <c r="T135" s="219"/>
      <c r="U135" s="219"/>
      <c r="V135" s="219"/>
      <c r="W135" s="219"/>
      <c r="X135" s="219"/>
      <c r="Y135" s="219"/>
      <c r="Z135" s="219"/>
    </row>
    <row r="136" spans="1:26" ht="18.75" customHeight="1">
      <c r="A136" s="220">
        <v>465</v>
      </c>
      <c r="B136" s="332"/>
      <c r="C136" s="221" t="s">
        <v>962</v>
      </c>
      <c r="D136" s="222">
        <v>12.603</v>
      </c>
      <c r="E136" s="223">
        <v>44301</v>
      </c>
      <c r="F136" s="311">
        <v>44306</v>
      </c>
      <c r="G136" s="226" t="s">
        <v>986</v>
      </c>
      <c r="H136" s="224" t="s">
        <v>553</v>
      </c>
      <c r="I136" s="219"/>
      <c r="J136" s="219"/>
      <c r="K136" s="219"/>
      <c r="L136" s="219"/>
      <c r="M136" s="219"/>
      <c r="N136" s="219"/>
      <c r="O136" s="219"/>
      <c r="P136" s="219"/>
      <c r="Q136" s="219"/>
      <c r="R136" s="219"/>
      <c r="S136" s="219"/>
      <c r="T136" s="219"/>
      <c r="U136" s="219"/>
      <c r="V136" s="219"/>
      <c r="W136" s="219"/>
      <c r="X136" s="219"/>
      <c r="Y136" s="219"/>
      <c r="Z136" s="219"/>
    </row>
    <row r="137" spans="1:26" ht="18.75" customHeight="1">
      <c r="A137" s="220">
        <v>465</v>
      </c>
      <c r="B137" s="332"/>
      <c r="C137" s="221" t="s">
        <v>975</v>
      </c>
      <c r="D137" s="222">
        <v>0.28199999999999997</v>
      </c>
      <c r="E137" s="223">
        <v>44301</v>
      </c>
      <c r="F137" s="311">
        <v>44306</v>
      </c>
      <c r="G137" s="226" t="s">
        <v>986</v>
      </c>
      <c r="H137" s="224" t="s">
        <v>553</v>
      </c>
      <c r="I137" s="219"/>
      <c r="J137" s="219"/>
      <c r="K137" s="219"/>
      <c r="L137" s="219"/>
      <c r="M137" s="219"/>
      <c r="N137" s="219"/>
      <c r="O137" s="219"/>
      <c r="P137" s="219"/>
      <c r="Q137" s="219"/>
      <c r="R137" s="219"/>
      <c r="S137" s="219"/>
      <c r="T137" s="219"/>
      <c r="U137" s="219"/>
      <c r="V137" s="219"/>
      <c r="W137" s="219"/>
      <c r="X137" s="219"/>
      <c r="Y137" s="219"/>
      <c r="Z137" s="219"/>
    </row>
    <row r="138" spans="1:26" ht="18.75" customHeight="1">
      <c r="A138" s="220">
        <v>465</v>
      </c>
      <c r="B138" s="332"/>
      <c r="C138" s="221" t="s">
        <v>954</v>
      </c>
      <c r="D138" s="222">
        <v>2.6190000000000002</v>
      </c>
      <c r="E138" s="223">
        <v>44301</v>
      </c>
      <c r="F138" s="311">
        <v>44306</v>
      </c>
      <c r="G138" s="226" t="s">
        <v>986</v>
      </c>
      <c r="H138" s="224" t="s">
        <v>553</v>
      </c>
      <c r="I138" s="219"/>
      <c r="J138" s="219"/>
      <c r="K138" s="219"/>
      <c r="L138" s="219"/>
      <c r="M138" s="219"/>
      <c r="N138" s="219"/>
      <c r="O138" s="219"/>
      <c r="P138" s="219"/>
      <c r="Q138" s="219"/>
      <c r="R138" s="219"/>
      <c r="S138" s="219"/>
      <c r="T138" s="219"/>
      <c r="U138" s="219"/>
      <c r="V138" s="219"/>
      <c r="W138" s="219"/>
      <c r="X138" s="219"/>
      <c r="Y138" s="219"/>
      <c r="Z138" s="219"/>
    </row>
    <row r="139" spans="1:26" ht="18.75" customHeight="1">
      <c r="A139" s="220">
        <v>465</v>
      </c>
      <c r="B139" s="330"/>
      <c r="C139" s="221" t="s">
        <v>989</v>
      </c>
      <c r="D139" s="222">
        <v>0.255</v>
      </c>
      <c r="E139" s="223">
        <v>44301</v>
      </c>
      <c r="F139" s="311">
        <v>44306</v>
      </c>
      <c r="G139" s="226" t="s">
        <v>986</v>
      </c>
      <c r="H139" s="224" t="s">
        <v>553</v>
      </c>
      <c r="I139" s="219"/>
      <c r="J139" s="219"/>
      <c r="K139" s="219"/>
      <c r="L139" s="219"/>
      <c r="M139" s="219"/>
      <c r="N139" s="219"/>
      <c r="O139" s="219"/>
      <c r="P139" s="219"/>
      <c r="Q139" s="219"/>
      <c r="R139" s="219"/>
      <c r="S139" s="219"/>
      <c r="T139" s="219"/>
      <c r="U139" s="219"/>
      <c r="V139" s="219"/>
      <c r="W139" s="219"/>
      <c r="X139" s="219"/>
      <c r="Y139" s="219"/>
      <c r="Z139" s="219"/>
    </row>
    <row r="140" spans="1:26" ht="12.75" customHeight="1">
      <c r="A140" s="220">
        <v>436</v>
      </c>
      <c r="B140" s="220">
        <v>61330387</v>
      </c>
      <c r="C140" s="221" t="s">
        <v>974</v>
      </c>
      <c r="D140" s="222">
        <v>62.277000000000001</v>
      </c>
      <c r="E140" s="223">
        <v>44302</v>
      </c>
      <c r="F140" s="311">
        <v>44306</v>
      </c>
      <c r="G140" s="226" t="s">
        <v>986</v>
      </c>
      <c r="H140" s="224" t="s">
        <v>553</v>
      </c>
      <c r="I140" s="219"/>
      <c r="J140" s="219"/>
      <c r="K140" s="219"/>
      <c r="L140" s="219"/>
      <c r="M140" s="219"/>
      <c r="N140" s="219"/>
      <c r="O140" s="219"/>
      <c r="P140" s="219"/>
      <c r="Q140" s="219"/>
      <c r="R140" s="219"/>
      <c r="S140" s="219"/>
      <c r="T140" s="219"/>
      <c r="U140" s="219"/>
      <c r="V140" s="219"/>
      <c r="W140" s="219"/>
      <c r="X140" s="219"/>
      <c r="Y140" s="219"/>
      <c r="Z140" s="219"/>
    </row>
    <row r="141" spans="1:26" ht="18.75" customHeight="1">
      <c r="A141" s="220">
        <v>436</v>
      </c>
      <c r="B141" s="331">
        <v>61420030</v>
      </c>
      <c r="C141" s="221" t="s">
        <v>1000</v>
      </c>
      <c r="D141" s="222">
        <v>48.173999999999999</v>
      </c>
      <c r="E141" s="223">
        <v>44302</v>
      </c>
      <c r="F141" s="311">
        <v>44306</v>
      </c>
      <c r="G141" s="226" t="s">
        <v>986</v>
      </c>
      <c r="H141" s="224" t="s">
        <v>553</v>
      </c>
      <c r="I141" s="219"/>
      <c r="J141" s="219"/>
      <c r="K141" s="219"/>
      <c r="L141" s="219"/>
      <c r="M141" s="219"/>
      <c r="N141" s="219"/>
      <c r="O141" s="219"/>
      <c r="P141" s="219"/>
      <c r="Q141" s="219"/>
      <c r="R141" s="219"/>
      <c r="S141" s="219"/>
      <c r="T141" s="219"/>
      <c r="U141" s="219"/>
      <c r="V141" s="219"/>
      <c r="W141" s="219"/>
      <c r="X141" s="219"/>
      <c r="Y141" s="219"/>
      <c r="Z141" s="219"/>
    </row>
    <row r="142" spans="1:26" ht="18.75" customHeight="1">
      <c r="A142" s="220">
        <v>436</v>
      </c>
      <c r="B142" s="332"/>
      <c r="C142" s="221" t="s">
        <v>962</v>
      </c>
      <c r="D142" s="222">
        <v>10.308</v>
      </c>
      <c r="E142" s="223">
        <v>44302</v>
      </c>
      <c r="F142" s="311">
        <v>44306</v>
      </c>
      <c r="G142" s="226" t="s">
        <v>986</v>
      </c>
      <c r="H142" s="224" t="s">
        <v>553</v>
      </c>
      <c r="I142" s="219"/>
      <c r="J142" s="219"/>
      <c r="K142" s="219"/>
      <c r="L142" s="219"/>
      <c r="M142" s="219"/>
      <c r="N142" s="219"/>
      <c r="O142" s="219"/>
      <c r="P142" s="219"/>
      <c r="Q142" s="219"/>
      <c r="R142" s="219"/>
      <c r="S142" s="219"/>
      <c r="T142" s="219"/>
      <c r="U142" s="219"/>
      <c r="V142" s="219"/>
      <c r="W142" s="219"/>
      <c r="X142" s="219"/>
      <c r="Y142" s="219"/>
      <c r="Z142" s="219"/>
    </row>
    <row r="143" spans="1:26" ht="18.75" customHeight="1">
      <c r="A143" s="220">
        <v>436</v>
      </c>
      <c r="B143" s="330"/>
      <c r="C143" s="221" t="s">
        <v>974</v>
      </c>
      <c r="D143" s="222">
        <v>3.1019999999999999</v>
      </c>
      <c r="E143" s="223">
        <v>44302</v>
      </c>
      <c r="F143" s="311">
        <v>44306</v>
      </c>
      <c r="G143" s="226" t="s">
        <v>986</v>
      </c>
      <c r="H143" s="224" t="s">
        <v>553</v>
      </c>
      <c r="I143" s="219"/>
      <c r="J143" s="219"/>
      <c r="K143" s="219"/>
      <c r="L143" s="219"/>
      <c r="M143" s="219"/>
      <c r="N143" s="219"/>
      <c r="O143" s="219"/>
      <c r="P143" s="219"/>
      <c r="Q143" s="219"/>
      <c r="R143" s="219"/>
      <c r="S143" s="219"/>
      <c r="T143" s="219"/>
      <c r="U143" s="219"/>
      <c r="V143" s="219"/>
      <c r="W143" s="219"/>
      <c r="X143" s="219"/>
      <c r="Y143" s="219"/>
      <c r="Z143" s="219"/>
    </row>
    <row r="144" spans="1:26" ht="12.75" customHeight="1">
      <c r="A144" s="220">
        <v>404</v>
      </c>
      <c r="B144" s="331">
        <v>56196272</v>
      </c>
      <c r="C144" s="221" t="s">
        <v>950</v>
      </c>
      <c r="D144" s="222">
        <v>30.85</v>
      </c>
      <c r="E144" s="223">
        <v>44302</v>
      </c>
      <c r="F144" s="311">
        <v>44306</v>
      </c>
      <c r="G144" s="226" t="s">
        <v>986</v>
      </c>
      <c r="H144" s="224" t="s">
        <v>553</v>
      </c>
      <c r="I144" s="219"/>
      <c r="J144" s="219"/>
      <c r="K144" s="219"/>
      <c r="L144" s="219"/>
      <c r="M144" s="219"/>
      <c r="N144" s="219"/>
      <c r="O144" s="219"/>
      <c r="P144" s="219"/>
      <c r="Q144" s="219"/>
      <c r="R144" s="219"/>
      <c r="S144" s="219"/>
      <c r="T144" s="219"/>
      <c r="U144" s="219"/>
      <c r="V144" s="219"/>
      <c r="W144" s="219"/>
      <c r="X144" s="219"/>
      <c r="Y144" s="219"/>
      <c r="Z144" s="219"/>
    </row>
    <row r="145" spans="1:26" ht="12.75" customHeight="1">
      <c r="A145" s="220">
        <v>404</v>
      </c>
      <c r="B145" s="330"/>
      <c r="C145" s="221" t="s">
        <v>974</v>
      </c>
      <c r="D145" s="222">
        <v>23.568999999999999</v>
      </c>
      <c r="E145" s="223">
        <v>44302</v>
      </c>
      <c r="F145" s="311">
        <v>44306</v>
      </c>
      <c r="G145" s="226" t="s">
        <v>986</v>
      </c>
      <c r="H145" s="224" t="s">
        <v>553</v>
      </c>
      <c r="I145" s="219"/>
      <c r="J145" s="219"/>
      <c r="K145" s="219"/>
      <c r="L145" s="219"/>
      <c r="M145" s="219"/>
      <c r="N145" s="219"/>
      <c r="O145" s="219"/>
      <c r="P145" s="219"/>
      <c r="Q145" s="219"/>
      <c r="R145" s="219"/>
      <c r="S145" s="219"/>
      <c r="T145" s="219"/>
      <c r="U145" s="219"/>
      <c r="V145" s="219"/>
      <c r="W145" s="219"/>
      <c r="X145" s="219"/>
      <c r="Y145" s="219"/>
      <c r="Z145" s="219"/>
    </row>
    <row r="146" spans="1:26" ht="12.75" customHeight="1">
      <c r="A146" s="220">
        <v>404</v>
      </c>
      <c r="B146" s="331">
        <v>52723699</v>
      </c>
      <c r="C146" s="221" t="s">
        <v>950</v>
      </c>
      <c r="D146" s="222">
        <v>31.052</v>
      </c>
      <c r="E146" s="223">
        <v>44304</v>
      </c>
      <c r="F146" s="224"/>
      <c r="G146" s="226" t="s">
        <v>986</v>
      </c>
      <c r="H146" s="224"/>
      <c r="I146" s="219"/>
      <c r="J146" s="219"/>
      <c r="K146" s="219"/>
      <c r="L146" s="219"/>
      <c r="M146" s="219"/>
      <c r="N146" s="219"/>
      <c r="O146" s="219"/>
      <c r="P146" s="219"/>
      <c r="Q146" s="219"/>
      <c r="R146" s="219"/>
      <c r="S146" s="219"/>
      <c r="T146" s="219"/>
      <c r="U146" s="219"/>
      <c r="V146" s="219"/>
      <c r="W146" s="219"/>
      <c r="X146" s="219"/>
      <c r="Y146" s="219"/>
      <c r="Z146" s="219"/>
    </row>
    <row r="147" spans="1:26" ht="12.75" customHeight="1">
      <c r="A147" s="220">
        <v>404</v>
      </c>
      <c r="B147" s="330"/>
      <c r="C147" s="221" t="s">
        <v>974</v>
      </c>
      <c r="D147" s="222">
        <v>27.978000000000002</v>
      </c>
      <c r="E147" s="223">
        <v>44304</v>
      </c>
      <c r="F147" s="224"/>
      <c r="G147" s="226" t="s">
        <v>986</v>
      </c>
      <c r="H147" s="224"/>
      <c r="I147" s="219"/>
      <c r="J147" s="219"/>
      <c r="K147" s="219"/>
      <c r="L147" s="219"/>
      <c r="M147" s="219"/>
      <c r="N147" s="219"/>
      <c r="O147" s="219"/>
      <c r="P147" s="219"/>
      <c r="Q147" s="219"/>
      <c r="R147" s="219"/>
      <c r="S147" s="219"/>
      <c r="T147" s="219"/>
      <c r="U147" s="219"/>
      <c r="V147" s="219"/>
      <c r="W147" s="219"/>
      <c r="X147" s="219"/>
      <c r="Y147" s="219"/>
      <c r="Z147" s="219"/>
    </row>
    <row r="148" spans="1:26" ht="12.75" customHeight="1">
      <c r="A148" s="220">
        <v>436</v>
      </c>
      <c r="B148" s="331">
        <v>61039913</v>
      </c>
      <c r="C148" s="313" t="s">
        <v>974</v>
      </c>
      <c r="D148" s="222">
        <v>9.3249999999999993</v>
      </c>
      <c r="E148" s="223">
        <v>44304</v>
      </c>
      <c r="F148" s="224"/>
      <c r="G148" s="226" t="s">
        <v>986</v>
      </c>
      <c r="H148" s="224"/>
      <c r="I148" s="219"/>
      <c r="J148" s="219"/>
      <c r="K148" s="219"/>
      <c r="L148" s="219"/>
      <c r="M148" s="219"/>
      <c r="N148" s="219"/>
      <c r="O148" s="219"/>
      <c r="P148" s="219"/>
      <c r="Q148" s="219"/>
      <c r="R148" s="219"/>
      <c r="S148" s="219"/>
      <c r="T148" s="219"/>
      <c r="U148" s="219"/>
      <c r="V148" s="219"/>
      <c r="W148" s="219"/>
      <c r="X148" s="219"/>
      <c r="Y148" s="219"/>
      <c r="Z148" s="219"/>
    </row>
    <row r="149" spans="1:26" ht="12.75" customHeight="1">
      <c r="A149" s="220">
        <v>436</v>
      </c>
      <c r="B149" s="332"/>
      <c r="C149" s="313" t="s">
        <v>1000</v>
      </c>
      <c r="D149" s="222">
        <v>7.6289999999999996</v>
      </c>
      <c r="E149" s="223">
        <v>44304</v>
      </c>
      <c r="F149" s="224"/>
      <c r="G149" s="226" t="s">
        <v>986</v>
      </c>
      <c r="H149" s="224"/>
      <c r="I149" s="219"/>
      <c r="J149" s="219"/>
      <c r="K149" s="219"/>
      <c r="L149" s="219"/>
      <c r="M149" s="219"/>
      <c r="N149" s="219"/>
      <c r="O149" s="219"/>
      <c r="P149" s="219"/>
      <c r="Q149" s="219"/>
      <c r="R149" s="219"/>
      <c r="S149" s="219"/>
      <c r="T149" s="219"/>
      <c r="U149" s="219"/>
      <c r="V149" s="219"/>
      <c r="W149" s="219"/>
      <c r="X149" s="219"/>
      <c r="Y149" s="219"/>
      <c r="Z149" s="219"/>
    </row>
    <row r="150" spans="1:26" ht="12.75" customHeight="1">
      <c r="A150" s="220">
        <v>458</v>
      </c>
      <c r="B150" s="330"/>
      <c r="C150" s="221" t="s">
        <v>1001</v>
      </c>
      <c r="D150" s="222">
        <v>39.750999999999998</v>
      </c>
      <c r="E150" s="223">
        <v>44304</v>
      </c>
      <c r="F150" s="224"/>
      <c r="G150" s="226" t="s">
        <v>986</v>
      </c>
      <c r="H150" s="224"/>
      <c r="I150" s="219"/>
      <c r="J150" s="219"/>
      <c r="K150" s="219"/>
      <c r="L150" s="219"/>
      <c r="M150" s="219"/>
      <c r="N150" s="219"/>
      <c r="O150" s="219"/>
      <c r="P150" s="219"/>
      <c r="Q150" s="219"/>
      <c r="R150" s="219"/>
      <c r="S150" s="219"/>
      <c r="T150" s="219"/>
      <c r="U150" s="219"/>
      <c r="V150" s="219"/>
      <c r="W150" s="219"/>
      <c r="X150" s="219"/>
      <c r="Y150" s="219"/>
      <c r="Z150" s="219"/>
    </row>
    <row r="151" spans="1:26" ht="12.75" customHeight="1">
      <c r="A151" s="220">
        <v>458</v>
      </c>
      <c r="B151" s="220">
        <v>52345790</v>
      </c>
      <c r="C151" s="221" t="s">
        <v>1001</v>
      </c>
      <c r="D151" s="222">
        <v>53.523000000000003</v>
      </c>
      <c r="E151" s="223">
        <v>44304</v>
      </c>
      <c r="F151" s="224"/>
      <c r="G151" s="226" t="s">
        <v>986</v>
      </c>
      <c r="H151" s="224"/>
      <c r="I151" s="219"/>
      <c r="J151" s="219"/>
      <c r="K151" s="219"/>
      <c r="L151" s="219"/>
      <c r="M151" s="219"/>
      <c r="N151" s="219"/>
      <c r="O151" s="219"/>
      <c r="P151" s="219"/>
      <c r="Q151" s="219"/>
      <c r="R151" s="219"/>
      <c r="S151" s="219"/>
      <c r="T151" s="219"/>
      <c r="U151" s="219"/>
      <c r="V151" s="219"/>
      <c r="W151" s="219"/>
      <c r="X151" s="219"/>
      <c r="Y151" s="219"/>
      <c r="Z151" s="219"/>
    </row>
    <row r="152" spans="1:26" ht="12.75" customHeight="1">
      <c r="A152" s="220">
        <v>436</v>
      </c>
      <c r="B152" s="331">
        <v>61415642</v>
      </c>
      <c r="C152" s="221" t="s">
        <v>1000</v>
      </c>
      <c r="D152" s="222">
        <v>27.946000000000002</v>
      </c>
      <c r="E152" s="223">
        <v>44304</v>
      </c>
      <c r="F152" s="224"/>
      <c r="G152" s="226" t="s">
        <v>986</v>
      </c>
      <c r="H152" s="224"/>
      <c r="I152" s="219"/>
      <c r="J152" s="219"/>
      <c r="K152" s="219"/>
      <c r="L152" s="219"/>
      <c r="M152" s="219"/>
      <c r="N152" s="219"/>
      <c r="O152" s="219"/>
      <c r="P152" s="219"/>
      <c r="Q152" s="219"/>
      <c r="R152" s="219"/>
      <c r="S152" s="219"/>
      <c r="T152" s="219"/>
      <c r="U152" s="219"/>
      <c r="V152" s="219"/>
      <c r="W152" s="219"/>
      <c r="X152" s="219"/>
      <c r="Y152" s="219"/>
      <c r="Z152" s="219"/>
    </row>
    <row r="153" spans="1:26" ht="12.75" customHeight="1">
      <c r="A153" s="220">
        <v>436</v>
      </c>
      <c r="B153" s="332"/>
      <c r="C153" s="221" t="s">
        <v>974</v>
      </c>
      <c r="D153" s="222">
        <v>6.1989999999999998</v>
      </c>
      <c r="E153" s="223">
        <v>44304</v>
      </c>
      <c r="F153" s="224"/>
      <c r="G153" s="226" t="s">
        <v>986</v>
      </c>
      <c r="H153" s="224"/>
      <c r="I153" s="219"/>
      <c r="J153" s="219"/>
      <c r="K153" s="219"/>
      <c r="L153" s="219"/>
      <c r="M153" s="219"/>
      <c r="N153" s="219"/>
      <c r="O153" s="219"/>
      <c r="P153" s="219"/>
      <c r="Q153" s="219"/>
      <c r="R153" s="219"/>
      <c r="S153" s="219"/>
      <c r="T153" s="219"/>
      <c r="U153" s="219"/>
      <c r="V153" s="219"/>
      <c r="W153" s="219"/>
      <c r="X153" s="219"/>
      <c r="Y153" s="219"/>
      <c r="Z153" s="219"/>
    </row>
    <row r="154" spans="1:26" ht="12.75" customHeight="1">
      <c r="A154" s="220">
        <v>458</v>
      </c>
      <c r="B154" s="330"/>
      <c r="C154" s="221" t="s">
        <v>1001</v>
      </c>
      <c r="D154" s="222">
        <v>2.1280000000000001</v>
      </c>
      <c r="E154" s="223">
        <v>44304</v>
      </c>
      <c r="F154" s="224"/>
      <c r="G154" s="226" t="s">
        <v>986</v>
      </c>
      <c r="H154" s="224"/>
      <c r="I154" s="219"/>
      <c r="J154" s="219"/>
      <c r="K154" s="219"/>
      <c r="L154" s="219"/>
      <c r="M154" s="219"/>
      <c r="N154" s="219"/>
      <c r="O154" s="219"/>
      <c r="P154" s="219"/>
      <c r="Q154" s="219"/>
      <c r="R154" s="219"/>
      <c r="S154" s="219"/>
      <c r="T154" s="219"/>
      <c r="U154" s="219"/>
      <c r="V154" s="219"/>
      <c r="W154" s="219"/>
      <c r="X154" s="219"/>
      <c r="Y154" s="219"/>
      <c r="Z154" s="219"/>
    </row>
    <row r="155" spans="1:26" ht="12.75" customHeight="1">
      <c r="A155" s="220">
        <v>465</v>
      </c>
      <c r="B155" s="331">
        <v>64495625</v>
      </c>
      <c r="C155" s="221" t="s">
        <v>970</v>
      </c>
      <c r="D155" s="222">
        <v>12.073</v>
      </c>
      <c r="E155" s="223">
        <v>44304</v>
      </c>
      <c r="F155" s="224"/>
      <c r="G155" s="226" t="s">
        <v>986</v>
      </c>
      <c r="H155" s="224"/>
      <c r="I155" s="309">
        <v>12.073</v>
      </c>
      <c r="J155" s="309" t="s">
        <v>987</v>
      </c>
      <c r="K155" s="219"/>
      <c r="L155" s="219"/>
      <c r="M155" s="219"/>
      <c r="N155" s="219"/>
      <c r="O155" s="219"/>
      <c r="P155" s="219"/>
      <c r="Q155" s="219"/>
      <c r="R155" s="219"/>
      <c r="S155" s="219"/>
      <c r="T155" s="219"/>
      <c r="U155" s="219"/>
      <c r="V155" s="219"/>
      <c r="W155" s="219"/>
      <c r="X155" s="219"/>
      <c r="Y155" s="219"/>
      <c r="Z155" s="219"/>
    </row>
    <row r="156" spans="1:26" ht="12.75" customHeight="1">
      <c r="A156" s="220">
        <v>465</v>
      </c>
      <c r="B156" s="332"/>
      <c r="C156" s="221" t="s">
        <v>962</v>
      </c>
      <c r="D156" s="222">
        <v>29.628999999999998</v>
      </c>
      <c r="E156" s="223">
        <v>44304</v>
      </c>
      <c r="F156" s="224"/>
      <c r="G156" s="226" t="s">
        <v>986</v>
      </c>
      <c r="H156" s="224"/>
      <c r="I156" s="219"/>
      <c r="J156" s="219"/>
      <c r="K156" s="219"/>
      <c r="L156" s="219"/>
      <c r="M156" s="219"/>
      <c r="N156" s="219"/>
      <c r="O156" s="219"/>
      <c r="P156" s="219"/>
      <c r="Q156" s="219"/>
      <c r="R156" s="219"/>
      <c r="S156" s="219"/>
      <c r="T156" s="219"/>
      <c r="U156" s="219"/>
      <c r="V156" s="219"/>
      <c r="W156" s="219"/>
      <c r="X156" s="219"/>
      <c r="Y156" s="219"/>
      <c r="Z156" s="219"/>
    </row>
    <row r="157" spans="1:26" ht="12.75" customHeight="1">
      <c r="A157" s="220">
        <v>465</v>
      </c>
      <c r="B157" s="330"/>
      <c r="C157" s="221" t="s">
        <v>974</v>
      </c>
      <c r="D157" s="222">
        <v>9.2690000000000001</v>
      </c>
      <c r="E157" s="223">
        <v>44304</v>
      </c>
      <c r="F157" s="224"/>
      <c r="G157" s="226" t="s">
        <v>986</v>
      </c>
      <c r="H157" s="224"/>
      <c r="I157" s="219"/>
      <c r="J157" s="219"/>
      <c r="K157" s="219"/>
      <c r="L157" s="219"/>
      <c r="M157" s="219"/>
      <c r="N157" s="219"/>
      <c r="O157" s="219"/>
      <c r="P157" s="219"/>
      <c r="Q157" s="219"/>
      <c r="R157" s="219"/>
      <c r="S157" s="219"/>
      <c r="T157" s="219"/>
      <c r="U157" s="219"/>
      <c r="V157" s="219"/>
      <c r="W157" s="219"/>
      <c r="X157" s="219"/>
      <c r="Y157" s="219"/>
      <c r="Z157" s="219"/>
    </row>
    <row r="158" spans="1:26" ht="12.75" customHeight="1">
      <c r="A158" s="220">
        <v>404</v>
      </c>
      <c r="B158" s="331">
        <v>64537681</v>
      </c>
      <c r="C158" s="221" t="s">
        <v>950</v>
      </c>
      <c r="D158" s="222">
        <v>21.065000000000001</v>
      </c>
      <c r="E158" s="223">
        <v>44304</v>
      </c>
      <c r="F158" s="224"/>
      <c r="G158" s="226" t="s">
        <v>986</v>
      </c>
      <c r="H158" s="224"/>
      <c r="I158" s="219"/>
      <c r="J158" s="219"/>
      <c r="K158" s="219"/>
      <c r="L158" s="219"/>
      <c r="M158" s="219"/>
      <c r="N158" s="219"/>
      <c r="O158" s="219"/>
      <c r="P158" s="219"/>
      <c r="Q158" s="219"/>
      <c r="R158" s="219"/>
      <c r="S158" s="219"/>
      <c r="T158" s="219"/>
      <c r="U158" s="219"/>
      <c r="V158" s="219"/>
      <c r="W158" s="219"/>
      <c r="X158" s="219"/>
      <c r="Y158" s="219"/>
      <c r="Z158" s="219"/>
    </row>
    <row r="159" spans="1:26" ht="12.75" customHeight="1">
      <c r="A159" s="220">
        <v>404</v>
      </c>
      <c r="B159" s="332"/>
      <c r="C159" s="221" t="s">
        <v>974</v>
      </c>
      <c r="D159" s="222">
        <v>8.7050000000000001</v>
      </c>
      <c r="E159" s="223">
        <v>44304</v>
      </c>
      <c r="F159" s="224"/>
      <c r="G159" s="226" t="s">
        <v>986</v>
      </c>
      <c r="H159" s="224"/>
      <c r="I159" s="219"/>
      <c r="J159" s="219"/>
      <c r="K159" s="219"/>
      <c r="L159" s="219"/>
      <c r="M159" s="219"/>
      <c r="N159" s="219"/>
      <c r="O159" s="219"/>
      <c r="P159" s="219"/>
      <c r="Q159" s="219"/>
      <c r="R159" s="219"/>
      <c r="S159" s="219"/>
      <c r="T159" s="219"/>
      <c r="U159" s="219"/>
      <c r="V159" s="219"/>
      <c r="W159" s="219"/>
      <c r="X159" s="219"/>
      <c r="Y159" s="219"/>
      <c r="Z159" s="219"/>
    </row>
    <row r="160" spans="1:26" ht="12.75" customHeight="1">
      <c r="A160" s="220">
        <v>404</v>
      </c>
      <c r="B160" s="332"/>
      <c r="C160" s="221" t="s">
        <v>956</v>
      </c>
      <c r="D160" s="222">
        <v>0.81599999999999995</v>
      </c>
      <c r="E160" s="223">
        <v>44304</v>
      </c>
      <c r="F160" s="224"/>
      <c r="G160" s="226" t="s">
        <v>986</v>
      </c>
      <c r="H160" s="224"/>
      <c r="I160" s="219"/>
      <c r="J160" s="219"/>
      <c r="K160" s="219"/>
      <c r="L160" s="219"/>
      <c r="M160" s="219"/>
      <c r="N160" s="219"/>
      <c r="O160" s="219"/>
      <c r="P160" s="219"/>
      <c r="Q160" s="219"/>
      <c r="R160" s="219"/>
      <c r="S160" s="219"/>
      <c r="T160" s="219"/>
      <c r="U160" s="219"/>
      <c r="V160" s="219"/>
      <c r="W160" s="219"/>
      <c r="X160" s="219"/>
      <c r="Y160" s="219"/>
      <c r="Z160" s="219"/>
    </row>
    <row r="161" spans="1:26" ht="12.75" customHeight="1">
      <c r="A161" s="220">
        <v>404</v>
      </c>
      <c r="B161" s="332"/>
      <c r="C161" s="221" t="s">
        <v>960</v>
      </c>
      <c r="D161" s="222">
        <v>1.849</v>
      </c>
      <c r="E161" s="223">
        <v>44304</v>
      </c>
      <c r="F161" s="224"/>
      <c r="G161" s="226" t="s">
        <v>986</v>
      </c>
      <c r="H161" s="224"/>
      <c r="I161" s="219"/>
      <c r="J161" s="219"/>
      <c r="K161" s="219"/>
      <c r="L161" s="219"/>
      <c r="M161" s="219"/>
      <c r="N161" s="219"/>
      <c r="O161" s="219"/>
      <c r="P161" s="219"/>
      <c r="Q161" s="219"/>
      <c r="R161" s="219"/>
      <c r="S161" s="219"/>
      <c r="T161" s="219"/>
      <c r="U161" s="219"/>
      <c r="V161" s="219"/>
      <c r="W161" s="219"/>
      <c r="X161" s="219"/>
      <c r="Y161" s="219"/>
      <c r="Z161" s="219"/>
    </row>
    <row r="162" spans="1:26" ht="12.75" customHeight="1">
      <c r="A162" s="220">
        <v>404</v>
      </c>
      <c r="B162" s="332"/>
      <c r="C162" s="221" t="s">
        <v>998</v>
      </c>
      <c r="D162" s="222">
        <v>18.873999999999999</v>
      </c>
      <c r="E162" s="223">
        <v>44304</v>
      </c>
      <c r="F162" s="224"/>
      <c r="G162" s="226" t="s">
        <v>986</v>
      </c>
      <c r="H162" s="224"/>
      <c r="I162" s="219"/>
      <c r="J162" s="219"/>
      <c r="K162" s="219"/>
      <c r="L162" s="219"/>
      <c r="M162" s="219"/>
      <c r="N162" s="219"/>
      <c r="O162" s="219"/>
      <c r="P162" s="219"/>
      <c r="Q162" s="219"/>
      <c r="R162" s="219"/>
      <c r="S162" s="219"/>
      <c r="T162" s="219"/>
      <c r="U162" s="219"/>
      <c r="V162" s="219"/>
      <c r="W162" s="219"/>
      <c r="X162" s="219"/>
      <c r="Y162" s="219"/>
      <c r="Z162" s="219"/>
    </row>
    <row r="163" spans="1:26" ht="12.75" customHeight="1">
      <c r="A163" s="220">
        <v>404</v>
      </c>
      <c r="B163" s="332"/>
      <c r="C163" s="221" t="s">
        <v>954</v>
      </c>
      <c r="D163" s="222">
        <v>2.129</v>
      </c>
      <c r="E163" s="223">
        <v>44304</v>
      </c>
      <c r="F163" s="224"/>
      <c r="G163" s="226" t="s">
        <v>986</v>
      </c>
      <c r="H163" s="224"/>
      <c r="I163" s="219"/>
      <c r="J163" s="219"/>
      <c r="K163" s="219"/>
      <c r="L163" s="219"/>
      <c r="M163" s="219"/>
      <c r="N163" s="219"/>
      <c r="O163" s="219"/>
      <c r="P163" s="219"/>
      <c r="Q163" s="219"/>
      <c r="R163" s="219"/>
      <c r="S163" s="219"/>
      <c r="T163" s="219"/>
      <c r="U163" s="219"/>
      <c r="V163" s="219"/>
      <c r="W163" s="219"/>
      <c r="X163" s="219"/>
      <c r="Y163" s="219"/>
      <c r="Z163" s="219"/>
    </row>
    <row r="164" spans="1:26" ht="12.75" customHeight="1">
      <c r="A164" s="220">
        <v>404</v>
      </c>
      <c r="B164" s="332"/>
      <c r="C164" s="221" t="s">
        <v>951</v>
      </c>
      <c r="D164" s="222">
        <v>0.749</v>
      </c>
      <c r="E164" s="223">
        <v>44304</v>
      </c>
      <c r="F164" s="224"/>
      <c r="G164" s="226" t="s">
        <v>986</v>
      </c>
      <c r="H164" s="224"/>
      <c r="I164" s="219"/>
      <c r="J164" s="219"/>
      <c r="K164" s="219"/>
      <c r="L164" s="219"/>
      <c r="M164" s="219"/>
      <c r="N164" s="219"/>
      <c r="O164" s="219"/>
      <c r="P164" s="219"/>
      <c r="Q164" s="219"/>
      <c r="R164" s="219"/>
      <c r="S164" s="219"/>
      <c r="T164" s="219"/>
      <c r="U164" s="219"/>
      <c r="V164" s="219"/>
      <c r="W164" s="219"/>
      <c r="X164" s="219"/>
      <c r="Y164" s="219"/>
      <c r="Z164" s="219"/>
    </row>
    <row r="165" spans="1:26" ht="12.75" customHeight="1">
      <c r="A165" s="220">
        <v>404</v>
      </c>
      <c r="B165" s="330"/>
      <c r="C165" s="221" t="s">
        <v>1000</v>
      </c>
      <c r="D165" s="222">
        <v>4.9139999999999997</v>
      </c>
      <c r="E165" s="223">
        <v>44304</v>
      </c>
      <c r="F165" s="224"/>
      <c r="G165" s="226" t="s">
        <v>986</v>
      </c>
      <c r="H165" s="224"/>
      <c r="I165" s="219"/>
      <c r="J165" s="219"/>
      <c r="K165" s="219"/>
      <c r="L165" s="219"/>
      <c r="M165" s="219"/>
      <c r="N165" s="219"/>
      <c r="O165" s="219"/>
      <c r="P165" s="219"/>
      <c r="Q165" s="219"/>
      <c r="R165" s="219"/>
      <c r="S165" s="219"/>
      <c r="T165" s="219"/>
      <c r="U165" s="219"/>
      <c r="V165" s="219"/>
      <c r="W165" s="219"/>
      <c r="X165" s="219"/>
      <c r="Y165" s="219"/>
      <c r="Z165" s="219"/>
    </row>
    <row r="166" spans="1:26" ht="12.75" customHeight="1">
      <c r="A166" s="220">
        <v>569</v>
      </c>
      <c r="B166" s="221">
        <v>56361009</v>
      </c>
      <c r="C166" s="221" t="s">
        <v>851</v>
      </c>
      <c r="D166" s="222">
        <v>67.126999999999995</v>
      </c>
      <c r="E166" s="223">
        <v>44357</v>
      </c>
      <c r="F166" s="224"/>
      <c r="G166" s="224"/>
      <c r="H166" s="224"/>
      <c r="I166" s="219">
        <f>I155+I106+I102+I69+I126+I132</f>
        <v>78.195000000000007</v>
      </c>
      <c r="J166" s="219"/>
      <c r="K166" s="219"/>
      <c r="L166" s="219"/>
      <c r="M166" s="219"/>
      <c r="N166" s="219"/>
      <c r="O166" s="219"/>
      <c r="P166" s="219"/>
      <c r="Q166" s="219"/>
      <c r="R166" s="219"/>
      <c r="S166" s="219"/>
      <c r="T166" s="219"/>
      <c r="U166" s="219"/>
      <c r="V166" s="219"/>
      <c r="W166" s="219"/>
      <c r="X166" s="219"/>
      <c r="Y166" s="219"/>
      <c r="Z166" s="219"/>
    </row>
    <row r="167" spans="1:26" ht="12.75" customHeight="1">
      <c r="A167" s="220">
        <v>569</v>
      </c>
      <c r="B167" s="329">
        <v>55074371</v>
      </c>
      <c r="C167" s="221" t="s">
        <v>851</v>
      </c>
      <c r="D167" s="222">
        <v>29.143000000000001</v>
      </c>
      <c r="E167" s="223">
        <v>44358</v>
      </c>
      <c r="F167" s="224"/>
      <c r="G167" s="224"/>
      <c r="H167" s="224"/>
      <c r="I167" s="219"/>
      <c r="J167" s="219"/>
      <c r="K167" s="219"/>
      <c r="L167" s="219"/>
      <c r="M167" s="219"/>
      <c r="N167" s="219"/>
      <c r="O167" s="219"/>
      <c r="P167" s="219"/>
      <c r="Q167" s="219"/>
      <c r="R167" s="219"/>
      <c r="S167" s="219"/>
      <c r="T167" s="219"/>
      <c r="U167" s="219"/>
      <c r="V167" s="219"/>
      <c r="W167" s="219"/>
      <c r="X167" s="219"/>
      <c r="Y167" s="219"/>
      <c r="Z167" s="219"/>
    </row>
    <row r="168" spans="1:26" ht="12.75" customHeight="1">
      <c r="A168" s="220">
        <v>569</v>
      </c>
      <c r="B168" s="330"/>
      <c r="C168" s="221" t="s">
        <v>851</v>
      </c>
      <c r="D168" s="222">
        <v>34.457999999999998</v>
      </c>
      <c r="E168" s="223">
        <v>44358</v>
      </c>
      <c r="F168" s="224"/>
      <c r="G168" s="224"/>
      <c r="H168" s="224"/>
      <c r="I168" s="219"/>
      <c r="J168" s="219"/>
      <c r="K168" s="219"/>
      <c r="L168" s="219"/>
      <c r="M168" s="219"/>
      <c r="N168" s="219"/>
      <c r="O168" s="219"/>
      <c r="P168" s="219"/>
      <c r="Q168" s="219"/>
      <c r="R168" s="219"/>
      <c r="S168" s="219"/>
      <c r="T168" s="219"/>
      <c r="U168" s="219"/>
      <c r="V168" s="219"/>
      <c r="W168" s="219"/>
      <c r="X168" s="219"/>
      <c r="Y168" s="219"/>
      <c r="Z168" s="219"/>
    </row>
    <row r="169" spans="1:26" ht="15.75" customHeight="1"/>
    <row r="170" spans="1:26" ht="15.75" customHeight="1"/>
    <row r="171" spans="1:26" ht="15.75" customHeight="1"/>
    <row r="172" spans="1:26" ht="15.75" customHeight="1"/>
    <row r="173" spans="1:26" ht="15.75" customHeight="1"/>
    <row r="174" spans="1:26" ht="15.75" customHeight="1"/>
    <row r="175" spans="1:26" ht="15.75" customHeight="1"/>
    <row r="176" spans="1:2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158:B165"/>
    <mergeCell ref="B167:B168"/>
    <mergeCell ref="B116:B127"/>
    <mergeCell ref="B128:B130"/>
    <mergeCell ref="B131:B139"/>
    <mergeCell ref="B141:B143"/>
    <mergeCell ref="B144:B145"/>
    <mergeCell ref="B146:B147"/>
    <mergeCell ref="B148:B150"/>
    <mergeCell ref="B107:B108"/>
    <mergeCell ref="B109:B110"/>
    <mergeCell ref="B111:B112"/>
    <mergeCell ref="B152:B154"/>
    <mergeCell ref="B155:B157"/>
    <mergeCell ref="B86:B95"/>
    <mergeCell ref="B98:B99"/>
    <mergeCell ref="B100:B101"/>
    <mergeCell ref="B102:B103"/>
    <mergeCell ref="B104:B106"/>
    <mergeCell ref="B64:B67"/>
    <mergeCell ref="B68:B74"/>
    <mergeCell ref="B75:B76"/>
    <mergeCell ref="B77:B78"/>
    <mergeCell ref="B81:B85"/>
    <mergeCell ref="B39:B47"/>
    <mergeCell ref="B48:B52"/>
    <mergeCell ref="B53:B56"/>
    <mergeCell ref="B57:B60"/>
    <mergeCell ref="B61:B63"/>
    <mergeCell ref="B19:B25"/>
    <mergeCell ref="B26:B27"/>
    <mergeCell ref="B28:B33"/>
    <mergeCell ref="B35:B36"/>
    <mergeCell ref="B37:B38"/>
    <mergeCell ref="B2:B3"/>
    <mergeCell ref="B4:B8"/>
    <mergeCell ref="B9:B14"/>
    <mergeCell ref="B15:B16"/>
    <mergeCell ref="B17:B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000"/>
  <sheetViews>
    <sheetView workbookViewId="0"/>
  </sheetViews>
  <sheetFormatPr defaultColWidth="14.42578125" defaultRowHeight="15" customHeight="1"/>
  <cols>
    <col min="1" max="1" width="8" customWidth="1"/>
    <col min="2" max="2" width="85.5703125" customWidth="1"/>
    <col min="3" max="3" width="24" customWidth="1"/>
    <col min="4" max="4" width="29.85546875" customWidth="1"/>
    <col min="5" max="6" width="8" customWidth="1"/>
  </cols>
  <sheetData>
    <row r="2" spans="2:4" ht="21" customHeight="1">
      <c r="B2" s="314" t="s">
        <v>1002</v>
      </c>
      <c r="C2" s="315" t="s">
        <v>1003</v>
      </c>
      <c r="D2" s="315" t="s">
        <v>1004</v>
      </c>
    </row>
    <row r="3" spans="2:4" ht="21" customHeight="1">
      <c r="B3" s="314" t="s">
        <v>1005</v>
      </c>
      <c r="C3" s="316" t="s">
        <v>1006</v>
      </c>
      <c r="D3" s="317"/>
    </row>
    <row r="4" spans="2:4" ht="21" customHeight="1">
      <c r="B4" s="314" t="s">
        <v>1007</v>
      </c>
      <c r="C4" s="318" t="s">
        <v>1008</v>
      </c>
      <c r="D4" s="318"/>
    </row>
    <row r="6" spans="2:4" ht="21" customHeight="1">
      <c r="B6" s="314" t="s">
        <v>122</v>
      </c>
      <c r="C6" s="315" t="s">
        <v>1003</v>
      </c>
      <c r="D6" s="315" t="s">
        <v>1009</v>
      </c>
    </row>
    <row r="7" spans="2:4" ht="21" customHeight="1">
      <c r="B7" s="314" t="s">
        <v>1005</v>
      </c>
      <c r="C7" s="316" t="s">
        <v>123</v>
      </c>
      <c r="D7" s="317"/>
    </row>
    <row r="8" spans="2:4" ht="21" customHeight="1">
      <c r="B8" s="314" t="s">
        <v>1007</v>
      </c>
      <c r="C8" s="318" t="s">
        <v>1010</v>
      </c>
      <c r="D8" s="318"/>
    </row>
    <row r="10" spans="2:4" ht="21" customHeight="1">
      <c r="B10" s="314" t="s">
        <v>1011</v>
      </c>
      <c r="C10" s="315" t="s">
        <v>1003</v>
      </c>
      <c r="D10" s="315" t="s">
        <v>1012</v>
      </c>
    </row>
    <row r="11" spans="2:4" ht="21" customHeight="1">
      <c r="B11" s="314" t="s">
        <v>1005</v>
      </c>
      <c r="C11" s="316" t="s">
        <v>1013</v>
      </c>
    </row>
    <row r="12" spans="2:4" ht="21" customHeight="1">
      <c r="B12" s="314" t="s">
        <v>1007</v>
      </c>
      <c r="C12" s="318" t="s">
        <v>1014</v>
      </c>
    </row>
    <row r="14" spans="2:4" ht="21" customHeight="1">
      <c r="B14" s="314" t="s">
        <v>1015</v>
      </c>
      <c r="C14" s="315" t="s">
        <v>1003</v>
      </c>
      <c r="D14" s="315" t="s">
        <v>1016</v>
      </c>
    </row>
    <row r="15" spans="2:4" ht="21" customHeight="1">
      <c r="B15" s="314" t="s">
        <v>1005</v>
      </c>
      <c r="C15" s="316" t="s">
        <v>1017</v>
      </c>
    </row>
    <row r="16" spans="2:4" ht="21" customHeight="1">
      <c r="B16" s="314" t="s">
        <v>1007</v>
      </c>
      <c r="C16" s="318" t="s">
        <v>1018</v>
      </c>
    </row>
    <row r="18" spans="2:4" ht="21" customHeight="1">
      <c r="B18" s="314" t="s">
        <v>1019</v>
      </c>
      <c r="C18" s="315" t="s">
        <v>1003</v>
      </c>
      <c r="D18" s="315" t="s">
        <v>1020</v>
      </c>
    </row>
    <row r="19" spans="2:4" ht="21" customHeight="1">
      <c r="B19" s="314" t="s">
        <v>1005</v>
      </c>
      <c r="C19" s="316" t="s">
        <v>1021</v>
      </c>
    </row>
    <row r="20" spans="2:4" ht="21" customHeight="1">
      <c r="B20" s="314" t="s">
        <v>1007</v>
      </c>
      <c r="C20" s="318" t="s">
        <v>1022</v>
      </c>
    </row>
    <row r="21" spans="2:4" ht="15.75" customHeight="1"/>
    <row r="22" spans="2:4" ht="15.75" customHeight="1"/>
    <row r="23" spans="2:4" ht="15.75" customHeight="1"/>
    <row r="24" spans="2:4" ht="15.75" customHeight="1"/>
    <row r="25" spans="2:4" ht="15.75" customHeight="1"/>
    <row r="26" spans="2:4" ht="15.75" customHeight="1"/>
    <row r="27" spans="2:4" ht="15.75" customHeight="1"/>
    <row r="28" spans="2:4" ht="15.75" customHeight="1"/>
    <row r="29" spans="2:4" ht="15.75" customHeight="1"/>
    <row r="30" spans="2:4" ht="15.75" customHeight="1"/>
    <row r="31" spans="2:4" ht="15.75" customHeight="1"/>
    <row r="32" spans="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Лист1</vt:lpstr>
      <vt:lpstr>Тенденая таблица</vt:lpstr>
      <vt:lpstr>Лист9</vt:lpstr>
      <vt:lpstr>Сводная</vt:lpstr>
      <vt:lpstr>Лист6</vt:lpstr>
      <vt:lpstr>Приложения</vt:lpstr>
      <vt:lpstr>Архив</vt:lpstr>
      <vt:lpstr>Контакты менеджера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Дмитрий</cp:lastModifiedBy>
  <dcterms:modified xsi:type="dcterms:W3CDTF">2022-03-23T05:08:19Z</dcterms:modified>
</cp:coreProperties>
</file>