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0" yWindow="150" windowWidth="28905" windowHeight="1242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Трубы!$A$1:$J$10</definedName>
  </definedNames>
  <calcPr calcId="124519"/>
</workbook>
</file>

<file path=xl/calcChain.xml><?xml version="1.0" encoding="utf-8"?>
<calcChain xmlns="http://schemas.openxmlformats.org/spreadsheetml/2006/main">
  <c r="H7" i="1"/>
  <c r="A3"/>
  <c r="A4" s="1"/>
  <c r="A5" s="1"/>
  <c r="A6" s="1"/>
  <c r="A7" s="1"/>
  <c r="A8" s="1"/>
  <c r="A9" s="1"/>
  <c r="A10" s="1"/>
  <c r="H3" l="1"/>
  <c r="H6" l="1"/>
  <c r="D11" i="11" l="1"/>
  <c r="H5" i="3" l="1"/>
  <c r="H2" i="1" l="1"/>
  <c r="D13" i="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H4" i="1"/>
  <c r="I13" i="9"/>
  <c r="H2" i="8"/>
  <c r="H3"/>
  <c r="H5"/>
  <c r="H4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<sst xmlns="http://schemas.openxmlformats.org/spreadsheetml/2006/main" count="251" uniqueCount="129">
  <si>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</si>
  <si>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</si>
  <si>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</si>
  <si>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</si>
  <si>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</si>
  <si>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</si>
  <si>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</si>
  <si>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</si>
  <si>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1381-012-05757848-2005,  ТУ 1394-015-05757848-2011</t>
  </si>
  <si>
    <t>прямошовная, в изоляции ПЭПк-3-Н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</si>
  <si>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</si>
  <si>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</si>
  <si>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</si>
  <si>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</si>
  <si>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</si>
  <si>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</si>
  <si>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</si>
  <si>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</si>
  <si>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</si>
  <si>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</si>
  <si>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</si>
  <si>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2016 г.в</t>
  </si>
  <si>
    <t>Кол-во,             шт  / метров</t>
  </si>
  <si>
    <t>Производитель / год выпуска</t>
  </si>
  <si>
    <t>шт</t>
  </si>
  <si>
    <t>МО г. Щелково, ул. Моск., д.1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</si>
  <si>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</si>
  <si>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</si>
  <si>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</si>
  <si>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</si>
  <si>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</si>
  <si>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</si>
  <si>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</si>
  <si>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</si>
  <si>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</si>
  <si>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</si>
  <si>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</si>
  <si>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</si>
  <si>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</si>
  <si>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</si>
  <si>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</si>
  <si>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</si>
  <si>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</si>
  <si>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</si>
  <si>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</si>
  <si>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</si>
  <si>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</si>
  <si>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</si>
  <si>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</si>
  <si>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</si>
  <si>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</si>
  <si>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</si>
  <si>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</si>
  <si>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</si>
  <si>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</si>
  <si>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</si>
  <si>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</si>
  <si>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</si>
  <si>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</si>
  <si>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</si>
  <si>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</si>
  <si>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</si>
  <si>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 Курская область,  г. Обоянь</t>
  </si>
  <si>
    <t xml:space="preserve">г. Калач  </t>
  </si>
  <si>
    <t xml:space="preserve">г. Урюпинск  </t>
  </si>
  <si>
    <t>г.Уфа ул. Электрозаводская 2д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</si>
  <si>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</si>
  <si>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</si>
  <si>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</si>
  <si>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</si>
  <si>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</si>
  <si>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</si>
  <si>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</si>
  <si>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</si>
  <si>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</si>
  <si>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</si>
  <si>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</si>
  <si>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</si>
  <si>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</si>
  <si>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</si>
  <si>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</si>
  <si>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</si>
  <si>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</si>
  <si>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</si>
  <si>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</si>
  <si>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</si>
  <si>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</si>
  <si>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</si>
  <si>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</si>
  <si>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</si>
  <si>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</si>
  <si>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</si>
  <si>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 xml:space="preserve">2  /  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</si>
  <si>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</si>
  <si>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</si>
  <si>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</si>
  <si>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</si>
  <si>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</si>
  <si>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</si>
  <si>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</si>
  <si>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</si>
  <si>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</si>
  <si>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</si>
  <si>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</si>
  <si>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</si>
  <si>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</si>
  <si>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Труба 820х8-9,5мм</t>
  </si>
  <si>
    <t>б/у, нефтянка</t>
  </si>
  <si>
    <t>прямошовная, в пленке</t>
  </si>
  <si>
    <t>Труба 1220х22,7</t>
  </si>
  <si>
    <t>ОАО ВТЗ / 2014 г.в</t>
  </si>
  <si>
    <t>Республика Башкортостан г.Нефтекамск</t>
  </si>
  <si>
    <t xml:space="preserve">Труба 1420х18,7 К60 </t>
  </si>
  <si>
    <t xml:space="preserve">Труба 1220х15,4, 10Г2ФБЮ, К60 </t>
  </si>
  <si>
    <t xml:space="preserve">Труба 530х12, К52 </t>
  </si>
  <si>
    <t>Волгоградская область, г. Волгоград</t>
  </si>
  <si>
    <t xml:space="preserve">Труба  1420х32  </t>
  </si>
  <si>
    <t>Труба  1420*21,6</t>
  </si>
  <si>
    <t>АО «ИТЗ» / 2011 г.в.</t>
  </si>
  <si>
    <t>ОАО "ЧТПЗ" / 2015 г.в.</t>
  </si>
  <si>
    <t xml:space="preserve">Иркутская область </t>
  </si>
  <si>
    <t>Труба 1020х11</t>
  </si>
  <si>
    <t>Труба 1020х14</t>
  </si>
  <si>
    <t>бу, нефтянка</t>
  </si>
  <si>
    <t>НВМТЗ</t>
  </si>
  <si>
    <t>Уфа</t>
  </si>
  <si>
    <t>Труба 820х11</t>
  </si>
  <si>
    <t xml:space="preserve">с/ш, голая </t>
  </si>
  <si>
    <t>лежалая, 2015 г.в.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</si>
</sst>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zoomScale="90" zoomScaleNormal="90" workbookViewId="0">
      <pane ySplit="1" topLeftCell="A2" activePane="bottomLeft" state="frozen"/>
      <selection pane="bottomLeft" activeCell="I21" sqref="I21"/>
    </sheetView>
  </sheetViews>
  <sheetFormatPr defaultRowHeight="15"/>
  <cols>
    <col min="1" max="1" width="5.7109375" style="5" customWidth="1"/>
    <col min="2" max="2" width="32.28515625" style="11" customWidth="1"/>
    <col min="3" max="3" width="28.85546875" customWidth="1"/>
    <col min="4" max="4" width="22.42578125" hidden="1" customWidth="1"/>
    <col min="5" max="5" width="24.140625" customWidth="1"/>
    <col min="6" max="6" width="22.28515625" style="5" customWidth="1"/>
    <col min="7" max="7" width="5.7109375" customWidth="1"/>
    <col min="8" max="8" width="10.140625" customWidth="1"/>
    <col min="9" max="9" width="12.42578125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>
      <c r="A1" s="7" t="s">
        <v>5</v>
      </c>
      <c r="B1" s="10" t="s">
        <v>3</v>
      </c>
      <c r="C1" s="4" t="s">
        <v>0</v>
      </c>
      <c r="D1" s="8" t="s">
        <v>6</v>
      </c>
      <c r="E1" s="8" t="s">
        <v>7</v>
      </c>
      <c r="F1" s="8" t="s">
        <v>23</v>
      </c>
      <c r="G1" s="4" t="s">
        <v>1</v>
      </c>
      <c r="H1" s="4" t="s">
        <v>2</v>
      </c>
      <c r="I1" s="6" t="s">
        <v>94</v>
      </c>
      <c r="J1" s="6" t="s">
        <v>22</v>
      </c>
    </row>
    <row r="2" spans="1:12" ht="27.75" customHeight="1">
      <c r="A2" s="40">
        <v>1</v>
      </c>
      <c r="B2" s="16" t="s">
        <v>62</v>
      </c>
      <c r="C2" s="16" t="s">
        <v>114</v>
      </c>
      <c r="D2" s="16" t="s">
        <v>8</v>
      </c>
      <c r="E2" s="16" t="s">
        <v>9</v>
      </c>
      <c r="F2" s="15" t="s">
        <v>20</v>
      </c>
      <c r="G2" s="17" t="s">
        <v>4</v>
      </c>
      <c r="H2" s="41">
        <f>3.722</f>
        <v>3.722</v>
      </c>
      <c r="I2" s="25">
        <v>75000</v>
      </c>
      <c r="J2" s="25" t="s">
        <v>92</v>
      </c>
      <c r="K2" s="39"/>
      <c r="L2" s="39"/>
    </row>
    <row r="3" spans="1:12" ht="25.5">
      <c r="A3" s="40">
        <f>A2+1</f>
        <v>2</v>
      </c>
      <c r="B3" s="9" t="s">
        <v>18</v>
      </c>
      <c r="C3" s="9" t="s">
        <v>14</v>
      </c>
      <c r="D3" s="9" t="s">
        <v>15</v>
      </c>
      <c r="E3" s="16" t="s">
        <v>11</v>
      </c>
      <c r="F3" s="15" t="s">
        <v>19</v>
      </c>
      <c r="G3" s="17" t="s">
        <v>4</v>
      </c>
      <c r="H3" s="41">
        <f>93.708-7.281-43.251</f>
        <v>43.175999999999995</v>
      </c>
      <c r="I3" s="42">
        <v>39000</v>
      </c>
      <c r="J3" s="42">
        <v>6</v>
      </c>
    </row>
    <row r="4" spans="1:12" ht="30" customHeight="1">
      <c r="A4" s="40">
        <f t="shared" ref="A4:A10" si="0">A3+1</f>
        <v>3</v>
      </c>
      <c r="B4" s="16" t="s">
        <v>16</v>
      </c>
      <c r="C4" s="16" t="s">
        <v>113</v>
      </c>
      <c r="D4" s="16" t="s">
        <v>10</v>
      </c>
      <c r="E4" s="16" t="s">
        <v>11</v>
      </c>
      <c r="F4" s="15" t="s">
        <v>21</v>
      </c>
      <c r="G4" s="17" t="s">
        <v>4</v>
      </c>
      <c r="H4" s="41">
        <f>42.829</f>
        <v>42.829000000000001</v>
      </c>
      <c r="I4" s="42">
        <v>75000</v>
      </c>
      <c r="J4" s="42" t="s">
        <v>61</v>
      </c>
    </row>
    <row r="5" spans="1:12" ht="30" customHeight="1">
      <c r="A5" s="40">
        <f t="shared" si="0"/>
        <v>4</v>
      </c>
      <c r="B5" s="16" t="s">
        <v>111</v>
      </c>
      <c r="C5" s="16" t="s">
        <v>109</v>
      </c>
      <c r="D5" s="16"/>
      <c r="E5" s="16" t="s">
        <v>11</v>
      </c>
      <c r="F5" s="15" t="s">
        <v>110</v>
      </c>
      <c r="G5" s="17" t="s">
        <v>4</v>
      </c>
      <c r="H5" s="34">
        <v>300</v>
      </c>
      <c r="I5" s="42">
        <v>60000</v>
      </c>
      <c r="J5" s="42"/>
    </row>
    <row r="6" spans="1:12" ht="38.25">
      <c r="A6" s="40">
        <f t="shared" si="0"/>
        <v>5</v>
      </c>
      <c r="B6" s="16" t="s">
        <v>17</v>
      </c>
      <c r="C6" s="16" t="s">
        <v>112</v>
      </c>
      <c r="D6" s="16" t="s">
        <v>12</v>
      </c>
      <c r="E6" s="16" t="s">
        <v>11</v>
      </c>
      <c r="F6" s="15" t="s">
        <v>119</v>
      </c>
      <c r="G6" s="17" t="s">
        <v>4</v>
      </c>
      <c r="H6" s="41">
        <f>1213.222-46.503-31.277-15.665-93.894-78.432-78.485-7.839-7.845-15.69</f>
        <v>837.59199999999987</v>
      </c>
      <c r="I6" s="42">
        <v>75000</v>
      </c>
      <c r="J6" s="42"/>
      <c r="K6" s="39"/>
    </row>
    <row r="7" spans="1:12" ht="35.25" customHeight="1">
      <c r="A7" s="40">
        <f t="shared" si="0"/>
        <v>6</v>
      </c>
      <c r="B7" s="16" t="s">
        <v>16</v>
      </c>
      <c r="C7" s="16" t="s">
        <v>112</v>
      </c>
      <c r="D7" s="16" t="s">
        <v>12</v>
      </c>
      <c r="E7" s="16" t="s">
        <v>11</v>
      </c>
      <c r="F7" s="15" t="s">
        <v>119</v>
      </c>
      <c r="G7" s="17" t="s">
        <v>4</v>
      </c>
      <c r="H7" s="41">
        <f>329.042-7.845-100</f>
        <v>221.19699999999995</v>
      </c>
      <c r="I7" s="42">
        <v>75000</v>
      </c>
      <c r="J7" s="42"/>
      <c r="K7" s="39"/>
    </row>
    <row r="8" spans="1:12" ht="35.25" customHeight="1">
      <c r="A8" s="40">
        <f t="shared" si="0"/>
        <v>7</v>
      </c>
      <c r="B8" s="16" t="s">
        <v>115</v>
      </c>
      <c r="C8" s="16" t="s">
        <v>117</v>
      </c>
      <c r="D8" s="16"/>
      <c r="E8" s="16" t="s">
        <v>11</v>
      </c>
      <c r="F8" s="15" t="s">
        <v>118</v>
      </c>
      <c r="G8" s="17" t="s">
        <v>4</v>
      </c>
      <c r="H8" s="34">
        <v>150</v>
      </c>
      <c r="I8" s="42">
        <v>80000</v>
      </c>
      <c r="J8" s="42"/>
      <c r="K8" s="39"/>
    </row>
    <row r="9" spans="1:12" ht="35.25" customHeight="1">
      <c r="A9" s="40">
        <f t="shared" si="0"/>
        <v>8</v>
      </c>
      <c r="B9" s="16" t="s">
        <v>115</v>
      </c>
      <c r="C9" s="16" t="s">
        <v>116</v>
      </c>
      <c r="D9" s="16"/>
      <c r="E9" s="16" t="s">
        <v>11</v>
      </c>
      <c r="F9" s="15" t="s">
        <v>118</v>
      </c>
      <c r="G9" s="17" t="s">
        <v>4</v>
      </c>
      <c r="H9" s="34">
        <v>100</v>
      </c>
      <c r="I9" s="42">
        <v>80000</v>
      </c>
      <c r="J9" s="42"/>
      <c r="K9" s="39"/>
    </row>
    <row r="10" spans="1:12">
      <c r="A10" s="40">
        <f t="shared" si="0"/>
        <v>9</v>
      </c>
      <c r="B10" s="9" t="s">
        <v>105</v>
      </c>
      <c r="C10" s="9" t="s">
        <v>106</v>
      </c>
      <c r="D10" s="9"/>
      <c r="E10" s="16" t="s">
        <v>108</v>
      </c>
      <c r="F10" s="15" t="s">
        <v>107</v>
      </c>
      <c r="G10" s="17" t="s">
        <v>4</v>
      </c>
      <c r="H10" s="34">
        <v>800</v>
      </c>
      <c r="I10" s="42">
        <v>47000</v>
      </c>
      <c r="J10" s="42"/>
    </row>
    <row r="11" spans="1:12">
      <c r="A11" s="60">
        <v>10</v>
      </c>
      <c r="B11" s="61" t="s">
        <v>120</v>
      </c>
      <c r="C11" s="62" t="s">
        <v>121</v>
      </c>
      <c r="D11" s="62"/>
      <c r="E11" s="62" t="s">
        <v>124</v>
      </c>
      <c r="F11" s="60" t="s">
        <v>123</v>
      </c>
      <c r="G11" s="60" t="s">
        <v>4</v>
      </c>
      <c r="H11" s="60">
        <v>500</v>
      </c>
      <c r="I11" s="60">
        <v>65000</v>
      </c>
      <c r="J11" s="62"/>
    </row>
    <row r="12" spans="1:12">
      <c r="A12" s="63">
        <v>11</v>
      </c>
      <c r="B12" s="61" t="s">
        <v>120</v>
      </c>
      <c r="C12" s="62" t="s">
        <v>122</v>
      </c>
      <c r="D12" s="64"/>
      <c r="E12" s="64" t="s">
        <v>124</v>
      </c>
      <c r="F12" s="63" t="s">
        <v>123</v>
      </c>
      <c r="G12" s="63" t="s">
        <v>4</v>
      </c>
      <c r="H12" s="63">
        <v>250</v>
      </c>
      <c r="I12" s="63">
        <v>65000</v>
      </c>
      <c r="J12" s="63"/>
    </row>
    <row r="13" spans="1:12">
      <c r="A13" s="69">
        <v>12</v>
      </c>
      <c r="B13" s="70" t="s">
        <v>125</v>
      </c>
      <c r="C13" s="71" t="s">
        <v>126</v>
      </c>
      <c r="D13" s="71"/>
      <c r="E13" s="71" t="s">
        <v>127</v>
      </c>
      <c r="F13" s="69" t="s">
        <v>128</v>
      </c>
      <c r="G13" s="69" t="s">
        <v>4</v>
      </c>
      <c r="H13" s="72">
        <v>17</v>
      </c>
      <c r="I13" s="72">
        <v>59000</v>
      </c>
      <c r="J13" s="69"/>
    </row>
    <row r="14" spans="1:12">
      <c r="H14" s="39"/>
    </row>
    <row r="15" spans="1:12">
      <c r="H15" s="39"/>
    </row>
  </sheetData>
  <autoFilter ref="A1:J10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B54" sqref="B54"/>
    </sheetView>
  </sheetViews>
  <sheetFormatPr defaultRowHeight="12.75"/>
  <cols>
    <col min="1" max="1" width="6.140625" style="37" customWidth="1"/>
    <col min="2" max="2" width="57.28515625" style="37" customWidth="1"/>
    <col min="3" max="3" width="9.140625" style="37"/>
    <col min="4" max="4" width="8.42578125" style="38" customWidth="1"/>
    <col min="5" max="5" width="12.5703125" style="46" customWidth="1"/>
    <col min="6" max="6" width="19.140625" style="37" customWidth="1"/>
    <col min="7" max="7" width="10.85546875" style="38" customWidth="1"/>
    <col min="8" max="8" width="13.85546875" style="38" customWidth="1"/>
    <col min="9" max="16384" width="9.140625" style="37"/>
  </cols>
  <sheetData>
    <row r="1" spans="1:8" ht="25.5">
      <c r="A1" s="4" t="s">
        <v>35</v>
      </c>
      <c r="B1" s="4" t="s">
        <v>0</v>
      </c>
      <c r="C1" s="4" t="s">
        <v>1</v>
      </c>
      <c r="D1" s="29" t="s">
        <v>2</v>
      </c>
      <c r="E1" s="29" t="s">
        <v>104</v>
      </c>
      <c r="F1" s="4" t="s">
        <v>3</v>
      </c>
      <c r="G1" s="29" t="s">
        <v>47</v>
      </c>
      <c r="H1" s="29" t="s">
        <v>45</v>
      </c>
    </row>
    <row r="2" spans="1:8" ht="25.5">
      <c r="A2" s="14">
        <v>731</v>
      </c>
      <c r="B2" s="1" t="s">
        <v>36</v>
      </c>
      <c r="C2" s="14" t="s">
        <v>29</v>
      </c>
      <c r="D2" s="28">
        <v>1</v>
      </c>
      <c r="E2" s="34">
        <v>3775</v>
      </c>
      <c r="F2" s="14" t="s">
        <v>63</v>
      </c>
      <c r="G2" s="34">
        <v>139675</v>
      </c>
      <c r="H2" s="34">
        <f>G2*D2</f>
        <v>139675</v>
      </c>
    </row>
    <row r="3" spans="1:8" ht="25.5">
      <c r="A3" s="14">
        <v>733</v>
      </c>
      <c r="B3" s="1" t="s">
        <v>37</v>
      </c>
      <c r="C3" s="14" t="s">
        <v>29</v>
      </c>
      <c r="D3" s="28">
        <v>1</v>
      </c>
      <c r="E3" s="34">
        <v>3800</v>
      </c>
      <c r="F3" s="14" t="s">
        <v>63</v>
      </c>
      <c r="G3" s="34">
        <v>140600</v>
      </c>
      <c r="H3" s="34">
        <f>G3*D3</f>
        <v>140600</v>
      </c>
    </row>
    <row r="4" spans="1:8" ht="25.5">
      <c r="A4" s="14">
        <v>757</v>
      </c>
      <c r="B4" s="1" t="s">
        <v>39</v>
      </c>
      <c r="C4" s="14" t="s">
        <v>29</v>
      </c>
      <c r="D4" s="28">
        <v>1</v>
      </c>
      <c r="E4" s="34">
        <v>5460</v>
      </c>
      <c r="F4" s="14" t="s">
        <v>64</v>
      </c>
      <c r="G4" s="34">
        <v>202020</v>
      </c>
      <c r="H4" s="34">
        <f>G4*D4</f>
        <v>202020</v>
      </c>
    </row>
    <row r="5" spans="1:8" ht="25.5">
      <c r="A5" s="14">
        <v>735</v>
      </c>
      <c r="B5" s="1" t="s">
        <v>38</v>
      </c>
      <c r="C5" s="14" t="s">
        <v>29</v>
      </c>
      <c r="D5" s="28">
        <v>1</v>
      </c>
      <c r="E5" s="34">
        <v>5155</v>
      </c>
      <c r="F5" s="14" t="s">
        <v>63</v>
      </c>
      <c r="G5" s="34">
        <v>190735</v>
      </c>
      <c r="H5" s="34">
        <f>G5*D5</f>
        <v>190735</v>
      </c>
    </row>
    <row r="6" spans="1:8">
      <c r="A6" s="21"/>
      <c r="B6" s="21"/>
      <c r="C6" s="21"/>
      <c r="D6" s="35">
        <f>SUBTOTAL(9,D2:D5)</f>
        <v>4</v>
      </c>
      <c r="E6" s="34"/>
      <c r="F6" s="22"/>
      <c r="G6" s="35"/>
      <c r="H6" s="35"/>
    </row>
  </sheetData>
  <autoFilter ref="A1:H5"/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sqref="A1:G13"/>
    </sheetView>
  </sheetViews>
  <sheetFormatPr defaultRowHeight="12.75"/>
  <cols>
    <col min="1" max="1" width="5" style="26" customWidth="1"/>
    <col min="2" max="2" width="57.140625" style="26" customWidth="1"/>
    <col min="3" max="3" width="7.140625" style="26" customWidth="1"/>
    <col min="4" max="4" width="7.5703125" style="33" customWidth="1"/>
    <col min="5" max="5" width="11" style="33" customWidth="1"/>
    <col min="6" max="6" width="28" style="26" customWidth="1"/>
    <col min="7" max="7" width="14.140625" style="31" customWidth="1"/>
    <col min="8" max="8" width="11.140625" style="31" customWidth="1"/>
    <col min="9" max="9" width="10.85546875" style="26" customWidth="1"/>
    <col min="10" max="16384" width="9.140625" style="26"/>
  </cols>
  <sheetData>
    <row r="1" spans="1:9" ht="25.5">
      <c r="A1" s="4" t="s">
        <v>35</v>
      </c>
      <c r="B1" s="4" t="s">
        <v>0</v>
      </c>
      <c r="C1" s="4" t="s">
        <v>1</v>
      </c>
      <c r="D1" s="29" t="s">
        <v>2</v>
      </c>
      <c r="E1" s="24" t="s">
        <v>44</v>
      </c>
      <c r="F1" s="23" t="s">
        <v>3</v>
      </c>
      <c r="G1" s="29" t="s">
        <v>43</v>
      </c>
      <c r="H1" s="29" t="s">
        <v>46</v>
      </c>
    </row>
    <row r="2" spans="1:9" ht="25.5" customHeight="1">
      <c r="A2" s="15">
        <v>436</v>
      </c>
      <c r="B2" s="16" t="s">
        <v>28</v>
      </c>
      <c r="C2" s="2" t="s">
        <v>24</v>
      </c>
      <c r="D2" s="28">
        <v>1</v>
      </c>
      <c r="E2" s="25">
        <v>142</v>
      </c>
      <c r="F2" s="18" t="s">
        <v>25</v>
      </c>
      <c r="G2" s="20">
        <v>8236</v>
      </c>
      <c r="H2" s="28">
        <f>G2*D2</f>
        <v>8236</v>
      </c>
    </row>
    <row r="3" spans="1:9" ht="38.25" customHeight="1">
      <c r="A3" s="15">
        <v>143</v>
      </c>
      <c r="B3" s="16" t="s">
        <v>26</v>
      </c>
      <c r="C3" s="2" t="s">
        <v>24</v>
      </c>
      <c r="D3" s="28">
        <v>1</v>
      </c>
      <c r="E3" s="25">
        <v>334</v>
      </c>
      <c r="F3" s="18" t="s">
        <v>25</v>
      </c>
      <c r="G3" s="20">
        <v>19372</v>
      </c>
      <c r="H3" s="28">
        <f>G3*D3</f>
        <v>19372</v>
      </c>
    </row>
    <row r="4" spans="1:9" ht="25.5" customHeight="1">
      <c r="A4" s="15">
        <v>169</v>
      </c>
      <c r="B4" s="16" t="s">
        <v>27</v>
      </c>
      <c r="C4" s="2" t="s">
        <v>24</v>
      </c>
      <c r="D4" s="28">
        <v>2</v>
      </c>
      <c r="E4" s="25">
        <v>351</v>
      </c>
      <c r="F4" s="18" t="s">
        <v>25</v>
      </c>
      <c r="G4" s="20">
        <v>20358</v>
      </c>
      <c r="H4" s="28">
        <f>G4*D4</f>
        <v>40716</v>
      </c>
    </row>
    <row r="5" spans="1:9" ht="25.5" customHeight="1">
      <c r="A5" s="15">
        <v>191</v>
      </c>
      <c r="B5" s="16" t="s">
        <v>103</v>
      </c>
      <c r="C5" s="2" t="s">
        <v>24</v>
      </c>
      <c r="D5" s="28">
        <v>1</v>
      </c>
      <c r="E5" s="59">
        <v>430</v>
      </c>
      <c r="F5" s="14" t="s">
        <v>25</v>
      </c>
      <c r="G5" s="28">
        <v>24940</v>
      </c>
      <c r="H5" s="28">
        <f>G5*D5</f>
        <v>24940</v>
      </c>
    </row>
    <row r="6" spans="1:9" s="57" customFormat="1">
      <c r="A6" s="56"/>
      <c r="B6" s="56"/>
      <c r="C6" s="56"/>
      <c r="D6" s="47"/>
      <c r="E6" s="49"/>
      <c r="F6" s="56"/>
      <c r="G6" s="47"/>
      <c r="H6" s="47"/>
    </row>
    <row r="7" spans="1:9" ht="25.5" customHeight="1">
      <c r="A7" s="15">
        <v>737</v>
      </c>
      <c r="B7" s="16" t="s">
        <v>30</v>
      </c>
      <c r="C7" s="2" t="s">
        <v>29</v>
      </c>
      <c r="D7" s="28">
        <v>1</v>
      </c>
      <c r="E7" s="25">
        <v>840</v>
      </c>
      <c r="F7" s="14" t="s">
        <v>63</v>
      </c>
      <c r="G7" s="20">
        <v>48720</v>
      </c>
      <c r="H7" s="28">
        <f>G7*D7</f>
        <v>48720</v>
      </c>
    </row>
    <row r="8" spans="1:9" ht="25.5" customHeight="1">
      <c r="A8" s="15">
        <v>740</v>
      </c>
      <c r="B8" s="16" t="s">
        <v>32</v>
      </c>
      <c r="C8" s="2" t="s">
        <v>29</v>
      </c>
      <c r="D8" s="28">
        <v>1</v>
      </c>
      <c r="E8" s="25">
        <v>1350</v>
      </c>
      <c r="F8" s="14" t="s">
        <v>63</v>
      </c>
      <c r="G8" s="20">
        <v>78300</v>
      </c>
      <c r="H8" s="28">
        <f>G8*D8</f>
        <v>78300</v>
      </c>
      <c r="I8" s="31"/>
    </row>
    <row r="9" spans="1:9" ht="25.5" customHeight="1">
      <c r="A9" s="15">
        <v>739</v>
      </c>
      <c r="B9" s="16" t="s">
        <v>31</v>
      </c>
      <c r="C9" s="2" t="s">
        <v>29</v>
      </c>
      <c r="D9" s="28">
        <v>1</v>
      </c>
      <c r="E9" s="25">
        <v>3600</v>
      </c>
      <c r="F9" s="14" t="s">
        <v>63</v>
      </c>
      <c r="G9" s="20">
        <v>208800</v>
      </c>
      <c r="H9" s="28">
        <f>G9*D9</f>
        <v>208800</v>
      </c>
      <c r="I9" s="31"/>
    </row>
    <row r="10" spans="1:9">
      <c r="B10" s="58"/>
    </row>
    <row r="11" spans="1:9" ht="25.5" customHeight="1">
      <c r="A11" s="15">
        <v>760</v>
      </c>
      <c r="B11" s="16" t="s">
        <v>33</v>
      </c>
      <c r="C11" s="2" t="s">
        <v>29</v>
      </c>
      <c r="D11" s="28">
        <v>1</v>
      </c>
      <c r="E11" s="25">
        <v>840</v>
      </c>
      <c r="F11" s="14" t="s">
        <v>64</v>
      </c>
      <c r="G11" s="20">
        <v>48720</v>
      </c>
      <c r="H11" s="28">
        <f t="shared" ref="H11:H12" si="0">G11*D11</f>
        <v>48720</v>
      </c>
    </row>
    <row r="12" spans="1:9" ht="25.5" customHeight="1">
      <c r="A12" s="15">
        <v>762</v>
      </c>
      <c r="B12" s="16" t="s">
        <v>34</v>
      </c>
      <c r="C12" s="2" t="s">
        <v>29</v>
      </c>
      <c r="D12" s="28">
        <v>1</v>
      </c>
      <c r="E12" s="25">
        <v>1350</v>
      </c>
      <c r="F12" s="14" t="s">
        <v>64</v>
      </c>
      <c r="G12" s="20">
        <v>78300</v>
      </c>
      <c r="H12" s="28">
        <f t="shared" si="0"/>
        <v>78300</v>
      </c>
      <c r="I12" s="31"/>
    </row>
    <row r="13" spans="1:9">
      <c r="A13" s="27"/>
      <c r="B13" s="19" t="s">
        <v>13</v>
      </c>
      <c r="C13" s="27"/>
      <c r="D13" s="32">
        <f>SUBTOTAL(9,D2:D12)</f>
        <v>10</v>
      </c>
      <c r="E13" s="30"/>
      <c r="F13" s="27"/>
      <c r="G13" s="30"/>
      <c r="H13" s="30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15" sqref="B15"/>
    </sheetView>
  </sheetViews>
  <sheetFormatPr defaultRowHeight="15"/>
  <cols>
    <col min="1" max="1" width="5.42578125" style="52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43" customWidth="1"/>
    <col min="6" max="6" width="9" style="36" hidden="1" customWidth="1"/>
    <col min="7" max="7" width="19.5703125" style="3" customWidth="1"/>
    <col min="8" max="8" width="10.85546875" style="36" customWidth="1"/>
    <col min="9" max="9" width="10.140625" style="36" customWidth="1"/>
    <col min="10" max="10" width="12.140625" style="3" customWidth="1"/>
    <col min="11" max="16384" width="9.140625" style="3"/>
  </cols>
  <sheetData>
    <row r="1" spans="1:16" ht="26.25">
      <c r="A1" s="29" t="s">
        <v>5</v>
      </c>
      <c r="B1" s="4" t="s">
        <v>48</v>
      </c>
      <c r="C1" s="4"/>
      <c r="D1" s="4" t="s">
        <v>49</v>
      </c>
      <c r="E1" s="29" t="s">
        <v>2</v>
      </c>
      <c r="F1" s="24" t="s">
        <v>97</v>
      </c>
      <c r="G1" s="4" t="s">
        <v>50</v>
      </c>
      <c r="H1" s="29" t="s">
        <v>43</v>
      </c>
      <c r="I1" s="29" t="s">
        <v>46</v>
      </c>
    </row>
    <row r="2" spans="1:16" ht="38.25">
      <c r="A2" s="34">
        <v>2</v>
      </c>
      <c r="B2" s="16" t="s">
        <v>59</v>
      </c>
      <c r="C2" s="16" t="s">
        <v>99</v>
      </c>
      <c r="D2" s="15" t="s">
        <v>41</v>
      </c>
      <c r="E2" s="34">
        <v>2</v>
      </c>
      <c r="F2" s="25">
        <v>222</v>
      </c>
      <c r="G2" s="18" t="s">
        <v>25</v>
      </c>
      <c r="H2" s="12">
        <v>111000</v>
      </c>
      <c r="I2" s="12">
        <f>H2*E2</f>
        <v>222000</v>
      </c>
    </row>
    <row r="3" spans="1:16" ht="38.25">
      <c r="A3" s="34">
        <v>4</v>
      </c>
      <c r="B3" s="16" t="s">
        <v>58</v>
      </c>
      <c r="C3" s="16" t="s">
        <v>100</v>
      </c>
      <c r="D3" s="15" t="s">
        <v>41</v>
      </c>
      <c r="E3" s="34">
        <v>1</v>
      </c>
      <c r="F3" s="25">
        <v>487</v>
      </c>
      <c r="G3" s="18" t="s">
        <v>25</v>
      </c>
      <c r="H3" s="12">
        <v>213500</v>
      </c>
      <c r="I3" s="12">
        <f t="shared" ref="I3:I13" si="0">H3*E3</f>
        <v>213500</v>
      </c>
    </row>
    <row r="4" spans="1:16" ht="38.25">
      <c r="A4" s="34">
        <v>5</v>
      </c>
      <c r="B4" s="16" t="s">
        <v>57</v>
      </c>
      <c r="C4" s="16" t="s">
        <v>101</v>
      </c>
      <c r="D4" s="15" t="s">
        <v>41</v>
      </c>
      <c r="E4" s="34">
        <v>3</v>
      </c>
      <c r="F4" s="25">
        <v>132</v>
      </c>
      <c r="G4" s="18" t="s">
        <v>25</v>
      </c>
      <c r="H4" s="12">
        <v>66000</v>
      </c>
      <c r="I4" s="12">
        <f t="shared" si="0"/>
        <v>198000</v>
      </c>
    </row>
    <row r="5" spans="1:16" ht="38.25">
      <c r="A5" s="34">
        <v>6</v>
      </c>
      <c r="B5" s="16" t="s">
        <v>56</v>
      </c>
      <c r="C5" s="16" t="s">
        <v>102</v>
      </c>
      <c r="D5" s="15" t="s">
        <v>41</v>
      </c>
      <c r="E5" s="34">
        <v>2</v>
      </c>
      <c r="F5" s="54">
        <v>85.5</v>
      </c>
      <c r="G5" s="18" t="s">
        <v>25</v>
      </c>
      <c r="H5" s="12">
        <v>42750</v>
      </c>
      <c r="I5" s="12">
        <f t="shared" si="0"/>
        <v>85500</v>
      </c>
    </row>
    <row r="6" spans="1:16" ht="25.5">
      <c r="A6" s="53">
        <v>8</v>
      </c>
      <c r="B6" s="16" t="s">
        <v>40</v>
      </c>
      <c r="C6" s="16" t="s">
        <v>98</v>
      </c>
      <c r="D6" s="2" t="s">
        <v>41</v>
      </c>
      <c r="E6" s="28">
        <v>3</v>
      </c>
      <c r="F6" s="25">
        <v>86</v>
      </c>
      <c r="G6" s="18" t="s">
        <v>25</v>
      </c>
      <c r="H6" s="28">
        <v>43000</v>
      </c>
      <c r="I6" s="13">
        <f t="shared" si="0"/>
        <v>129000</v>
      </c>
    </row>
    <row r="7" spans="1:16" ht="38.25">
      <c r="A7" s="14">
        <v>9</v>
      </c>
      <c r="B7" s="1" t="s">
        <v>42</v>
      </c>
      <c r="C7" s="16" t="s">
        <v>96</v>
      </c>
      <c r="D7" s="2" t="s">
        <v>41</v>
      </c>
      <c r="E7" s="28">
        <v>1</v>
      </c>
      <c r="F7" s="25">
        <v>144</v>
      </c>
      <c r="G7" s="18" t="s">
        <v>25</v>
      </c>
      <c r="H7" s="28">
        <v>72000</v>
      </c>
      <c r="I7" s="13">
        <f t="shared" si="0"/>
        <v>72000</v>
      </c>
    </row>
    <row r="8" spans="1:16" ht="39" customHeight="1">
      <c r="A8" s="34">
        <v>19</v>
      </c>
      <c r="B8" s="67" t="s">
        <v>60</v>
      </c>
      <c r="C8" s="66"/>
      <c r="D8" s="15" t="s">
        <v>24</v>
      </c>
      <c r="E8" s="34">
        <v>1</v>
      </c>
      <c r="F8" s="25">
        <v>2095</v>
      </c>
      <c r="G8" s="18" t="s">
        <v>25</v>
      </c>
      <c r="H8" s="12">
        <v>395820</v>
      </c>
      <c r="I8" s="12">
        <f t="shared" si="0"/>
        <v>395820</v>
      </c>
      <c r="J8" s="43"/>
      <c r="L8" s="43"/>
      <c r="M8" s="43"/>
      <c r="N8" s="43"/>
      <c r="O8" s="43"/>
      <c r="P8" s="43"/>
    </row>
    <row r="9" spans="1:16" ht="25.5">
      <c r="A9" s="34">
        <v>30</v>
      </c>
      <c r="B9" s="68" t="s">
        <v>51</v>
      </c>
      <c r="C9" s="66"/>
      <c r="D9" s="15" t="s">
        <v>24</v>
      </c>
      <c r="E9" s="34">
        <v>1</v>
      </c>
      <c r="F9" s="12">
        <v>36</v>
      </c>
      <c r="G9" s="18" t="s">
        <v>25</v>
      </c>
      <c r="H9" s="12">
        <v>3816</v>
      </c>
      <c r="I9" s="12">
        <f t="shared" si="0"/>
        <v>3816</v>
      </c>
      <c r="J9" s="43"/>
    </row>
    <row r="10" spans="1:16" ht="25.5">
      <c r="A10" s="34">
        <v>701</v>
      </c>
      <c r="B10" s="68" t="s">
        <v>54</v>
      </c>
      <c r="C10" s="66"/>
      <c r="D10" s="15" t="s">
        <v>29</v>
      </c>
      <c r="E10" s="34">
        <v>1</v>
      </c>
      <c r="F10" s="12">
        <v>72</v>
      </c>
      <c r="G10" s="18" t="s">
        <v>25</v>
      </c>
      <c r="H10" s="12">
        <v>22632</v>
      </c>
      <c r="I10" s="12">
        <f>H10*E10</f>
        <v>22632</v>
      </c>
      <c r="J10" s="43"/>
    </row>
    <row r="11" spans="1:16" ht="25.5">
      <c r="A11" s="34">
        <v>49</v>
      </c>
      <c r="B11" s="68" t="s">
        <v>52</v>
      </c>
      <c r="C11" s="66"/>
      <c r="D11" s="15" t="s">
        <v>24</v>
      </c>
      <c r="E11" s="34">
        <v>1</v>
      </c>
      <c r="F11" s="12">
        <v>13.7</v>
      </c>
      <c r="G11" s="18" t="s">
        <v>25</v>
      </c>
      <c r="H11" s="12">
        <v>1877</v>
      </c>
      <c r="I11" s="12">
        <f t="shared" si="0"/>
        <v>1877</v>
      </c>
      <c r="J11" s="43"/>
    </row>
    <row r="12" spans="1:16" ht="25.5">
      <c r="A12" s="34">
        <v>50</v>
      </c>
      <c r="B12" s="68" t="s">
        <v>53</v>
      </c>
      <c r="C12" s="66"/>
      <c r="D12" s="15" t="s">
        <v>24</v>
      </c>
      <c r="E12" s="34">
        <v>1</v>
      </c>
      <c r="F12" s="12">
        <v>27.7</v>
      </c>
      <c r="G12" s="18" t="s">
        <v>25</v>
      </c>
      <c r="H12" s="12">
        <v>3817</v>
      </c>
      <c r="I12" s="12">
        <f t="shared" si="0"/>
        <v>3817</v>
      </c>
      <c r="J12" s="43"/>
    </row>
    <row r="13" spans="1:16" ht="25.5" customHeight="1">
      <c r="A13" s="28">
        <v>32</v>
      </c>
      <c r="B13" s="65" t="s">
        <v>55</v>
      </c>
      <c r="C13" s="66"/>
      <c r="D13" s="2" t="s">
        <v>41</v>
      </c>
      <c r="E13" s="28">
        <v>1</v>
      </c>
      <c r="F13" s="12">
        <v>220</v>
      </c>
      <c r="G13" s="18" t="s">
        <v>25</v>
      </c>
      <c r="H13" s="12">
        <v>106128</v>
      </c>
      <c r="I13" s="12">
        <f t="shared" si="0"/>
        <v>106128</v>
      </c>
      <c r="J13" s="43"/>
    </row>
    <row r="14" spans="1:16">
      <c r="E14" s="3"/>
      <c r="H14" s="36" t="s">
        <v>95</v>
      </c>
    </row>
    <row r="15" spans="1:16">
      <c r="J15" s="36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F16" sqref="F16"/>
    </sheetView>
  </sheetViews>
  <sheetFormatPr defaultRowHeight="12"/>
  <cols>
    <col min="1" max="1" width="9.140625" style="55"/>
    <col min="2" max="2" width="44.5703125" style="55" customWidth="1"/>
    <col min="3" max="3" width="9.140625" style="55"/>
    <col min="4" max="4" width="7.140625" style="55" customWidth="1"/>
    <col min="5" max="5" width="21" style="55" customWidth="1"/>
    <col min="6" max="6" width="10.140625" style="55" customWidth="1"/>
    <col min="7" max="7" width="11.42578125" style="55" customWidth="1"/>
    <col min="8" max="16384" width="9.140625" style="55"/>
  </cols>
  <sheetData>
    <row r="1" spans="1:7">
      <c r="A1" s="50" t="s">
        <v>35</v>
      </c>
      <c r="B1" s="50" t="s">
        <v>0</v>
      </c>
      <c r="C1" s="50" t="s">
        <v>1</v>
      </c>
      <c r="D1" s="50" t="s">
        <v>2</v>
      </c>
      <c r="E1" s="50" t="s">
        <v>3</v>
      </c>
      <c r="F1" s="51" t="s">
        <v>93</v>
      </c>
      <c r="G1" s="51" t="s">
        <v>46</v>
      </c>
    </row>
    <row r="2" spans="1:7" ht="25.5">
      <c r="A2" s="44">
        <v>505</v>
      </c>
      <c r="B2" s="45" t="s">
        <v>66</v>
      </c>
      <c r="C2" s="44" t="s">
        <v>29</v>
      </c>
      <c r="D2" s="44">
        <v>3</v>
      </c>
      <c r="E2" s="14" t="s">
        <v>65</v>
      </c>
      <c r="F2" s="48">
        <v>314.29999999999995</v>
      </c>
      <c r="G2" s="48">
        <f t="shared" ref="G2:G18" si="0">F2*D2</f>
        <v>942.89999999999986</v>
      </c>
    </row>
    <row r="3" spans="1:7" ht="25.5">
      <c r="A3" s="44" t="s">
        <v>67</v>
      </c>
      <c r="B3" s="45" t="s">
        <v>68</v>
      </c>
      <c r="C3" s="44" t="s">
        <v>29</v>
      </c>
      <c r="D3" s="44">
        <v>4</v>
      </c>
      <c r="E3" s="14" t="s">
        <v>65</v>
      </c>
      <c r="F3" s="48">
        <v>7347.24</v>
      </c>
      <c r="G3" s="48">
        <f t="shared" si="0"/>
        <v>29388.959999999999</v>
      </c>
    </row>
    <row r="4" spans="1:7" ht="25.5">
      <c r="A4" s="44" t="s">
        <v>69</v>
      </c>
      <c r="B4" s="45" t="s">
        <v>70</v>
      </c>
      <c r="C4" s="44" t="s">
        <v>29</v>
      </c>
      <c r="D4" s="44">
        <v>3</v>
      </c>
      <c r="E4" s="14" t="s">
        <v>65</v>
      </c>
      <c r="F4" s="48">
        <v>7347.24</v>
      </c>
      <c r="G4" s="48">
        <f t="shared" si="0"/>
        <v>22041.72</v>
      </c>
    </row>
    <row r="5" spans="1:7" ht="25.5">
      <c r="A5" s="44">
        <v>591</v>
      </c>
      <c r="B5" s="45" t="s">
        <v>71</v>
      </c>
      <c r="C5" s="44" t="s">
        <v>29</v>
      </c>
      <c r="D5" s="44">
        <v>1</v>
      </c>
      <c r="E5" s="14" t="s">
        <v>65</v>
      </c>
      <c r="F5" s="48">
        <v>7594.78</v>
      </c>
      <c r="G5" s="48">
        <f t="shared" si="0"/>
        <v>7594.78</v>
      </c>
    </row>
    <row r="6" spans="1:7" ht="25.5">
      <c r="A6" s="44">
        <v>593</v>
      </c>
      <c r="B6" s="45" t="s">
        <v>72</v>
      </c>
      <c r="C6" s="44" t="s">
        <v>29</v>
      </c>
      <c r="D6" s="44">
        <v>1</v>
      </c>
      <c r="E6" s="14" t="s">
        <v>65</v>
      </c>
      <c r="F6" s="48">
        <v>7594.78</v>
      </c>
      <c r="G6" s="48">
        <f t="shared" si="0"/>
        <v>7594.78</v>
      </c>
    </row>
    <row r="7" spans="1:7" ht="25.5">
      <c r="A7" s="44">
        <v>594</v>
      </c>
      <c r="B7" s="45" t="s">
        <v>73</v>
      </c>
      <c r="C7" s="44" t="s">
        <v>29</v>
      </c>
      <c r="D7" s="44">
        <v>1</v>
      </c>
      <c r="E7" s="14" t="s">
        <v>65</v>
      </c>
      <c r="F7" s="48">
        <v>7594.78</v>
      </c>
      <c r="G7" s="48">
        <f t="shared" si="0"/>
        <v>7594.78</v>
      </c>
    </row>
    <row r="8" spans="1:7" ht="25.5">
      <c r="A8" s="44" t="s">
        <v>74</v>
      </c>
      <c r="B8" s="45" t="s">
        <v>75</v>
      </c>
      <c r="C8" s="44" t="s">
        <v>29</v>
      </c>
      <c r="D8" s="44">
        <v>5</v>
      </c>
      <c r="E8" s="14" t="s">
        <v>65</v>
      </c>
      <c r="F8" s="48">
        <v>11139.02</v>
      </c>
      <c r="G8" s="48">
        <f t="shared" si="0"/>
        <v>55695.100000000006</v>
      </c>
    </row>
    <row r="9" spans="1:7" ht="25.5">
      <c r="A9" s="44" t="s">
        <v>76</v>
      </c>
      <c r="B9" s="45" t="s">
        <v>77</v>
      </c>
      <c r="C9" s="44" t="s">
        <v>29</v>
      </c>
      <c r="D9" s="44">
        <v>3</v>
      </c>
      <c r="E9" s="14" t="s">
        <v>65</v>
      </c>
      <c r="F9" s="48">
        <v>11926.6</v>
      </c>
      <c r="G9" s="48">
        <f t="shared" si="0"/>
        <v>35779.800000000003</v>
      </c>
    </row>
    <row r="10" spans="1:7" ht="25.5">
      <c r="A10" s="44">
        <v>601</v>
      </c>
      <c r="B10" s="45" t="s">
        <v>78</v>
      </c>
      <c r="C10" s="44" t="s">
        <v>29</v>
      </c>
      <c r="D10" s="44">
        <v>1</v>
      </c>
      <c r="E10" s="14" t="s">
        <v>65</v>
      </c>
      <c r="F10" s="48">
        <v>11926.6</v>
      </c>
      <c r="G10" s="48">
        <f t="shared" si="0"/>
        <v>11926.6</v>
      </c>
    </row>
    <row r="11" spans="1:7" ht="25.5">
      <c r="A11" s="44" t="s">
        <v>79</v>
      </c>
      <c r="B11" s="45" t="s">
        <v>80</v>
      </c>
      <c r="C11" s="44" t="s">
        <v>29</v>
      </c>
      <c r="D11" s="44">
        <f>158-50</f>
        <v>108</v>
      </c>
      <c r="E11" s="14" t="s">
        <v>65</v>
      </c>
      <c r="F11" s="48">
        <v>3335.05</v>
      </c>
      <c r="G11" s="48">
        <f t="shared" si="0"/>
        <v>360185.4</v>
      </c>
    </row>
    <row r="12" spans="1:7" ht="25.5">
      <c r="A12" s="44" t="s">
        <v>81</v>
      </c>
      <c r="B12" s="45" t="s">
        <v>82</v>
      </c>
      <c r="C12" s="44" t="s">
        <v>29</v>
      </c>
      <c r="D12" s="44">
        <v>11</v>
      </c>
      <c r="E12" s="14" t="s">
        <v>65</v>
      </c>
      <c r="F12" s="48">
        <v>6877.4935714285721</v>
      </c>
      <c r="G12" s="48">
        <f t="shared" si="0"/>
        <v>75652.429285714286</v>
      </c>
    </row>
    <row r="13" spans="1:7" ht="25.5">
      <c r="A13" s="44">
        <v>615</v>
      </c>
      <c r="B13" s="45" t="s">
        <v>83</v>
      </c>
      <c r="C13" s="44" t="s">
        <v>29</v>
      </c>
      <c r="D13" s="44">
        <v>2</v>
      </c>
      <c r="E13" s="14" t="s">
        <v>65</v>
      </c>
      <c r="F13" s="48">
        <v>1830.4999999999998</v>
      </c>
      <c r="G13" s="48">
        <f t="shared" si="0"/>
        <v>3660.9999999999995</v>
      </c>
    </row>
    <row r="14" spans="1:7" ht="36">
      <c r="A14" s="44" t="s">
        <v>84</v>
      </c>
      <c r="B14" s="45" t="s">
        <v>85</v>
      </c>
      <c r="C14" s="44" t="s">
        <v>29</v>
      </c>
      <c r="D14" s="44">
        <v>15</v>
      </c>
      <c r="E14" s="14" t="s">
        <v>65</v>
      </c>
      <c r="F14" s="48">
        <v>2610.36</v>
      </c>
      <c r="G14" s="48">
        <f t="shared" si="0"/>
        <v>39155.4</v>
      </c>
    </row>
    <row r="15" spans="1:7" ht="25.5">
      <c r="A15" s="44">
        <v>624</v>
      </c>
      <c r="B15" s="45" t="s">
        <v>86</v>
      </c>
      <c r="C15" s="44" t="s">
        <v>29</v>
      </c>
      <c r="D15" s="44">
        <v>1</v>
      </c>
      <c r="E15" s="14" t="s">
        <v>65</v>
      </c>
      <c r="F15" s="48">
        <v>2610.36</v>
      </c>
      <c r="G15" s="48">
        <f t="shared" si="0"/>
        <v>2610.36</v>
      </c>
    </row>
    <row r="16" spans="1:7" ht="25.5">
      <c r="A16" s="44">
        <v>635</v>
      </c>
      <c r="B16" s="45" t="s">
        <v>87</v>
      </c>
      <c r="C16" s="44" t="s">
        <v>29</v>
      </c>
      <c r="D16" s="44">
        <v>2</v>
      </c>
      <c r="E16" s="14" t="s">
        <v>65</v>
      </c>
      <c r="F16" s="48">
        <v>11607.25</v>
      </c>
      <c r="G16" s="48">
        <f t="shared" si="0"/>
        <v>23214.5</v>
      </c>
    </row>
    <row r="17" spans="1:7" ht="25.5">
      <c r="A17" s="44" t="s">
        <v>88</v>
      </c>
      <c r="B17" s="45" t="s">
        <v>89</v>
      </c>
      <c r="C17" s="44" t="s">
        <v>29</v>
      </c>
      <c r="D17" s="44">
        <v>34</v>
      </c>
      <c r="E17" s="14" t="s">
        <v>65</v>
      </c>
      <c r="F17" s="48">
        <v>4358.8635294117603</v>
      </c>
      <c r="G17" s="48">
        <f t="shared" si="0"/>
        <v>148201.35999999984</v>
      </c>
    </row>
    <row r="18" spans="1:7" ht="36">
      <c r="A18" s="44" t="s">
        <v>90</v>
      </c>
      <c r="B18" s="45" t="s">
        <v>91</v>
      </c>
      <c r="C18" s="44" t="s">
        <v>29</v>
      </c>
      <c r="D18" s="44">
        <v>2</v>
      </c>
      <c r="E18" s="14" t="s">
        <v>65</v>
      </c>
      <c r="F18" s="48">
        <v>632.09999999999991</v>
      </c>
      <c r="G18" s="48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2022-04-04T06:29:55Z</dcterms:modified>
</cp:coreProperties>
</file>