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5" yWindow="-315" windowWidth="28785" windowHeight="12630" tabRatio="772"/>
  </bookViews>
  <sheets>
    <sheet name="Трубы" sheetId="1" r:id="rId1"/>
    <sheet name="Отводы ОГ" sheetId="8" r:id="rId2"/>
    <sheet name="Тройники" sheetId="3" r:id="rId3"/>
    <sheet name="Краны" sheetId="9" r:id="rId4"/>
    <sheet name="КИП" sheetId="11" r:id="rId5"/>
  </sheets>
  <definedNames>
    <definedName name="_xlnm._FilterDatabase" localSheetId="4" hidden="1">КИП!$A$1:$G$18</definedName>
    <definedName name="_xlnm._FilterDatabase" localSheetId="3" hidden="1">Краны!$A$1:$I$14</definedName>
    <definedName name="_xlnm._FilterDatabase" localSheetId="1" hidden="1">'Отводы ОГ'!$A$1:$H$5</definedName>
    <definedName name="_xlnm._FilterDatabase" localSheetId="2" hidden="1">Тройники!$A$1:$H$12</definedName>
    <definedName name="_xlnm._FilterDatabase" localSheetId="0" hidden="1">Трубы!$A$1:$J$23</definedName>
  </definedNames>
  <calcPr calcId="124519"/>
</workbook>
</file>

<file path=xl/calcChain.xml><?xml version="1.0" encoding="utf-8"?>
<calcChain xmlns="http://schemas.openxmlformats.org/spreadsheetml/2006/main">
  <c r="G3" i="8"/>
  <c r="G4"/>
  <c r="G5"/>
  <c r="G2"/>
  <c r="D11" i="11" l="1"/>
  <c r="H5" i="3" l="1"/>
  <c r="D13" l="1"/>
  <c r="I2" i="9" l="1"/>
  <c r="I7" l="1"/>
  <c r="I6"/>
  <c r="G11" i="11" l="1"/>
  <c r="G18"/>
  <c r="G17"/>
  <c r="G16"/>
  <c r="G15"/>
  <c r="G14"/>
  <c r="G13"/>
  <c r="G12"/>
  <c r="G10"/>
  <c r="G9"/>
  <c r="G8"/>
  <c r="G7"/>
  <c r="G6"/>
  <c r="G5"/>
  <c r="G4"/>
  <c r="G3"/>
  <c r="G2"/>
  <c r="D6" i="8"/>
  <c r="I13" i="9"/>
  <c r="H2" i="8"/>
  <c r="H3"/>
  <c r="H4"/>
  <c r="H5"/>
  <c r="I10" i="9"/>
  <c r="I12"/>
  <c r="I11"/>
  <c r="I9"/>
  <c r="I8"/>
  <c r="I5"/>
  <c r="I4"/>
  <c r="I3"/>
  <c r="H3" i="3"/>
  <c r="H4"/>
  <c r="H2"/>
  <c r="H7"/>
  <c r="H9"/>
  <c r="H8"/>
  <c r="H11"/>
  <c r="H12"/>
</calcChain>
</file>

<file path=xl/sharedStrings.xml><?xml version="1.0" encoding="utf-8"?>
<sst xmlns="http://schemas.openxmlformats.org/spreadsheetml/2006/main" count="345" uniqueCount="185">
  <si>
    <t>Наименование продукции</t>
  </si>
  <si>
    <t>Ед. изм.</t>
  </si>
  <si>
    <t>Кол-во</t>
  </si>
  <si>
    <t>Адрес места хранения</t>
  </si>
  <si>
    <t>т</t>
  </si>
  <si>
    <t>№</t>
  </si>
  <si>
    <t>ТУ, ГОСТ</t>
  </si>
  <si>
    <t>Шов, изоляция</t>
  </si>
  <si>
    <t xml:space="preserve">прямошовная, в изоляции  </t>
  </si>
  <si>
    <t>ТУ 1381-016-00186654-2010, ТУ 1390-014-00186654-2010</t>
  </si>
  <si>
    <t>Итого</t>
  </si>
  <si>
    <t>Воронежская область, г. Калач</t>
  </si>
  <si>
    <t>Кол-во,             шт  / метров</t>
  </si>
  <si>
    <t>Производитель / год выпуска</t>
  </si>
  <si>
    <t>шт</t>
  </si>
  <si>
    <t>Тройник ТШСР 720(10К60)х530(12К60)-5,4-0,75-УХЛ с изоляцией ПК-40 ТУ 1469-006-00153229-2009, ТУ 1469-011-00153229-2008 (изол.)</t>
  </si>
  <si>
    <t>Тройник ТШС 720(16К60)х530(16К60) -7,5-0,6-УХЛГазТУ 1469-014-01395041-07</t>
  </si>
  <si>
    <t>ТройникТСР 530(14К60)х325(14К48)-7,5-0,75-К60-УХЛ без заводской изоляции ТУ 1469-019-74238272-10</t>
  </si>
  <si>
    <t>шт.</t>
  </si>
  <si>
    <t>Тройник ТШС 1220(16,3 К60)х325(12 К42)-7,5-0,75-У с изоляцией Пк-40 ТУ 1469-028-78795288-2012</t>
  </si>
  <si>
    <t>Тройник ТШСР 1420(18,7 К60)х1220(16,3 К60)-7,5-0,75-У с изоляцией Пк-40 ТУ 1469-006-65392821-2012</t>
  </si>
  <si>
    <t>Тройник ТШСР 1420(18,7 К60)х325(12 К42)-7,5-0,75-У с изоляцией Пк-40 ТУ 1469-028-78795288-2012</t>
  </si>
  <si>
    <t>Тройник ТШС 1220(16,3 К60)х325(12 К42)-7,5-0,75-У с изоляцией Пк-40 ТУ 1469-065-05764432-2010</t>
  </si>
  <si>
    <t>Тройник ТШСР 1420(18,7 К60)х325(12 К42)-7,5-0,75-У с изоляцией Пк-40 ТУ 1469-065-05764432-2010</t>
  </si>
  <si>
    <t>№ п/п</t>
  </si>
  <si>
    <t>Отвод ОГ 27-1420(18,7 К60)-7,5-0,75-5DN-2350/2350-УХЛ с изоляцией Пк-40 ТУ 1469-006-56802935-2010</t>
  </si>
  <si>
    <t>Отвод ОГ 30-1420(16,6 К60)-7,5-0,9-5DN-2550/2550-У с изоляцией Пк-40 ТУ 1469-006-56802935-2010</t>
  </si>
  <si>
    <t>Отвод ОГ 45-1420(16,6 К60)-7,5-0,9-5DN-3550/3550-У с изоляцией Пк-40 ТУ 1469-006-56802935-2010</t>
  </si>
  <si>
    <t>Отвод ОГ 44-1420(18,7 К60)-7,5-0,75-5DN-3500/3500-У с изоляцией Пк-40 ТУ 1469-006-56802935-2010</t>
  </si>
  <si>
    <t>задвижка клиновая фланцевая  Ду2" 1500# среда природный газ с содержанием H2S до 6%, СО2 о 2,5%, герм.класс А, ТУ ЗК.305365.001</t>
  </si>
  <si>
    <t>компл</t>
  </si>
  <si>
    <t>задвижка клиновая фланцевая Ду 4" 600# RTJ ANSI, класс герметичности А, рабочая среда - природный газ с содержанием H2S до 6%, СО2 до 6%</t>
  </si>
  <si>
    <t>Стоимость за ед</t>
  </si>
  <si>
    <t>Количество, кг, на ед</t>
  </si>
  <si>
    <t>Общая сумма</t>
  </si>
  <si>
    <t>Сумма</t>
  </si>
  <si>
    <t xml:space="preserve">Цена за ед. руб </t>
  </si>
  <si>
    <t>МТР</t>
  </si>
  <si>
    <t>Е И</t>
  </si>
  <si>
    <t>Адрес</t>
  </si>
  <si>
    <t>кран шаровой ДУ100 РУ16 СТ.20 ПОД ПРИВАРКУ</t>
  </si>
  <si>
    <t>Вентиль 15с58нж Ду50</t>
  </si>
  <si>
    <t>Вентиль 15с58нж Ду80</t>
  </si>
  <si>
    <t>Кран шаровой фланцевый с ответными фланцами из углерод.стали Ду150 Ру1,6 МПа ; рабочая среда-горячая</t>
  </si>
  <si>
    <t>Переключающее устройство  23с20нж ДУ-100-6,3, Ду100 РУ 6,3МПа с КОФ, крепежом и прокладками</t>
  </si>
  <si>
    <t xml:space="preserve">кран шаровой фланцевый Ду 3" 900# RTJ ANSI, с ручным приводом, класс герметичности А, среда природный газ с содержанием H2S до 6%, СО2 до 6% с коф. </t>
  </si>
  <si>
    <t xml:space="preserve">кран шаровой фланцевый Ду 3" 1500# RTJ ANSI, класс герметичности А, среда природный газ с содержанием H2S до 6%, СО2 до 6%, с коф. </t>
  </si>
  <si>
    <t xml:space="preserve">кран шаровой фланцевый Ду6" 1500# RTJ ANSI, с ручным приводом, класс герметичности А, среда природный газ с содержанием H2S до 6%, СО2 до 6%, с коф. </t>
  </si>
  <si>
    <t xml:space="preserve">кран шаровой фланцевый Ду 4" 1500# RTJ ANSI ,с ручным приводом, класс герметичности А, рабочая  среда природный газ с содержанием H2S до 6%, СО2 до 6%. </t>
  </si>
  <si>
    <t>Кран шаровой газоплотного исполнения DKG-EAST (Венгрия) с пневмогидровлическим приводом и системой управления GIG 1,5 фирмы BIFFI, Ду 400 ру 100</t>
  </si>
  <si>
    <t xml:space="preserve">г. Калач  </t>
  </si>
  <si>
    <t xml:space="preserve">г. Урюпинск  </t>
  </si>
  <si>
    <t>Автоматический воздухоотводчик  с обратным клапаном  Ду15 EAGLE, 9020040</t>
  </si>
  <si>
    <t>580,582,584,586</t>
  </si>
  <si>
    <t>Коробка соединительная КП16С-23 ХЛ1</t>
  </si>
  <si>
    <t>588, 589</t>
  </si>
  <si>
    <t>Коробка соединительная КП16С-26 ХЛ1</t>
  </si>
  <si>
    <t>Коробка соединительная КП24С-23 ХЛ1</t>
  </si>
  <si>
    <t>Коробка соединительная КП24С-28 ХЛ1</t>
  </si>
  <si>
    <t>Коробка соединительная КП24С-29 ХЛ1</t>
  </si>
  <si>
    <t>595, 596</t>
  </si>
  <si>
    <t>Коробка соединительная КП48ПС-2(10) ХЛ1</t>
  </si>
  <si>
    <t>597, 599</t>
  </si>
  <si>
    <t>Коробка соединительная КП48ПС-25-41 ХЛ1</t>
  </si>
  <si>
    <t>Коробка соединительная КП64ПС-25-41 ХЛ1</t>
  </si>
  <si>
    <t>602, 496</t>
  </si>
  <si>
    <t>Коробка соединительная РТВ401-1Б/0</t>
  </si>
  <si>
    <t>612, 613</t>
  </si>
  <si>
    <t>Переключатель пакетный 2ExGN25-90 ХЛ1 из пластика</t>
  </si>
  <si>
    <t>Пост сигнализации ПСВМ-С 53 ХЛ1</t>
  </si>
  <si>
    <t>617,618,619,621,622,623</t>
  </si>
  <si>
    <t>Пост управления ПВК-13 У1</t>
  </si>
  <si>
    <t>Пост управления ПВК-15 ХЛ1</t>
  </si>
  <si>
    <t>Табло ВЭЛ-Т-Н"ГАЗ"(220АС)УХЛ1, ExdIICT6, IP65</t>
  </si>
  <si>
    <t>717, 749</t>
  </si>
  <si>
    <t>Вставка диэлектрическая ВД-2 (Ж83-Р806) ТУ 3414-001-85287380-12</t>
  </si>
  <si>
    <t>722, 754</t>
  </si>
  <si>
    <t>Коробка соединительная КС-10 с кабельными сальниковыми вводами: С16-2 шт., С22-1 шт. ТУ 4218 003 17416124-97</t>
  </si>
  <si>
    <t>Цена за ед</t>
  </si>
  <si>
    <t>Стоимость  руб. с НДС за ед</t>
  </si>
  <si>
    <t xml:space="preserve"> </t>
  </si>
  <si>
    <t>Ду 100 Ру 100</t>
  </si>
  <si>
    <t>Кол-во, кг, на ед</t>
  </si>
  <si>
    <t xml:space="preserve">Ду 50 Ру 250 </t>
  </si>
  <si>
    <t>Ду 100 Ру 250  (APT) BAC VALVES</t>
  </si>
  <si>
    <t>Ду 150 Ру 250 (TSB) BAC VALVES</t>
  </si>
  <si>
    <t>Ду 80 Ру 250 (APT) BAC VALVES</t>
  </si>
  <si>
    <t>Ду 80 Ру 150 (APT) BAC VALVES</t>
  </si>
  <si>
    <t>Тройник ТС 720(16К52)-5,6-0,6-ХЛТУ1468-018-00153821-06</t>
  </si>
  <si>
    <t xml:space="preserve"> кг, на ед</t>
  </si>
  <si>
    <t>ХМАО, Югорск</t>
  </si>
  <si>
    <t>б/у, нефтянка</t>
  </si>
  <si>
    <t>прямошовная, в пленке</t>
  </si>
  <si>
    <t>ОАО ВТЗ / 2014 г.в</t>
  </si>
  <si>
    <t>Республика Башкортостан г.Нефтекамск</t>
  </si>
  <si>
    <t>ОАО "ЧТПЗ" / 2015 г.в.</t>
  </si>
  <si>
    <t>МО г. Щелково</t>
  </si>
  <si>
    <t>г.Уфа</t>
  </si>
  <si>
    <t>30 /</t>
  </si>
  <si>
    <t xml:space="preserve"> г. Челябинск</t>
  </si>
  <si>
    <t>ТУ 1381-012-05757848-2005,  ТУ 1394-015-05757848-2011</t>
  </si>
  <si>
    <t xml:space="preserve">прямошовная, в изоляции </t>
  </si>
  <si>
    <t xml:space="preserve"> АО "ВМЗ"/ 2019 г.в</t>
  </si>
  <si>
    <t xml:space="preserve">Республика Татарстан, г. Альметьевск </t>
  </si>
  <si>
    <t>м/ш, снятый град, без изоляции</t>
  </si>
  <si>
    <t>БМЗ ПАО "Татнефть"/2021 г.в.</t>
  </si>
  <si>
    <t xml:space="preserve">Саратовская область, п. Взлетный </t>
  </si>
  <si>
    <t>спиралешовная, без изоляции</t>
  </si>
  <si>
    <t>АО «ВТЗ» / 2015 г.в.</t>
  </si>
  <si>
    <t xml:space="preserve">7/ </t>
  </si>
  <si>
    <t>1220х17 к52</t>
  </si>
  <si>
    <t>420 тн</t>
  </si>
  <si>
    <t>Московская область</t>
  </si>
  <si>
    <t xml:space="preserve">1220х12 </t>
  </si>
  <si>
    <t>1220х12 к 52</t>
  </si>
  <si>
    <t xml:space="preserve">г. Волжский </t>
  </si>
  <si>
    <t>1020х12</t>
  </si>
  <si>
    <t xml:space="preserve">Восстановленная </t>
  </si>
  <si>
    <t>г. Казань</t>
  </si>
  <si>
    <t>377х11 ст.20</t>
  </si>
  <si>
    <t>бесшовная , без изоляции</t>
  </si>
  <si>
    <t>АО "ВТЗ"</t>
  </si>
  <si>
    <t>г. Краснодар</t>
  </si>
  <si>
    <t xml:space="preserve">ХМАО, пос. Приобье </t>
  </si>
  <si>
    <t>720х10 13ХФА</t>
  </si>
  <si>
    <t>2016 г.</t>
  </si>
  <si>
    <t>в пленочной изоляции</t>
  </si>
  <si>
    <t>б/у, газовка</t>
  </si>
  <si>
    <t>820х10</t>
  </si>
  <si>
    <t xml:space="preserve">прямошовная, из под газа </t>
  </si>
  <si>
    <t xml:space="preserve">Востановленная </t>
  </si>
  <si>
    <t xml:space="preserve">г. Челябинск </t>
  </si>
  <si>
    <t>б/у, нефть</t>
  </si>
  <si>
    <t>г. Урай, ХМАО</t>
  </si>
  <si>
    <t>г. Муравленко, ЯНАО</t>
  </si>
  <si>
    <t>г. Альметьевск</t>
  </si>
  <si>
    <t>Республика Татарстан. село Шемордан</t>
  </si>
  <si>
    <t>б/у, вода</t>
  </si>
  <si>
    <t>прямошовная</t>
  </si>
  <si>
    <t xml:space="preserve">1020х15 </t>
  </si>
  <si>
    <t xml:space="preserve">820х8-9 </t>
  </si>
  <si>
    <t>1020х11-13 150</t>
  </si>
  <si>
    <t xml:space="preserve">508х7-9 </t>
  </si>
  <si>
    <t>г. Омск</t>
  </si>
  <si>
    <t>г. Нефтеюганск</t>
  </si>
  <si>
    <t>820*11</t>
  </si>
  <si>
    <t>820х10-11</t>
  </si>
  <si>
    <t xml:space="preserve"> 159х5 ст 20 ГОСТ 1050</t>
  </si>
  <si>
    <t xml:space="preserve"> 530х12, 09Г2С</t>
  </si>
  <si>
    <t xml:space="preserve">820х8-9,5  </t>
  </si>
  <si>
    <t xml:space="preserve"> 1420х18,7 К60 </t>
  </si>
  <si>
    <t>1220х22,7</t>
  </si>
  <si>
    <t>ТМК "ВТЗ" 2018 г.в.</t>
  </si>
  <si>
    <t>г. Нижний Тагил</t>
  </si>
  <si>
    <t>219х10 ст.20</t>
  </si>
  <si>
    <t>ООО "НТТЗ" 2022 г.в.</t>
  </si>
  <si>
    <t xml:space="preserve">325х8-10 </t>
  </si>
  <si>
    <t xml:space="preserve">г. Ханты Мансийск </t>
  </si>
  <si>
    <t>325х8х9</t>
  </si>
  <si>
    <t xml:space="preserve">бесшовная , в пленке </t>
  </si>
  <si>
    <t xml:space="preserve">б/у, нефть </t>
  </si>
  <si>
    <t>Оренбургская область , г. Бугуруслан</t>
  </si>
  <si>
    <t>1220х14</t>
  </si>
  <si>
    <t>прямошовная, без изоляции</t>
  </si>
  <si>
    <t>АО "ВМЗ" / 2011 г.в.</t>
  </si>
  <si>
    <t xml:space="preserve">Республика Башкортостан, г.Нефтекамск </t>
  </si>
  <si>
    <t>273х8-9</t>
  </si>
  <si>
    <t xml:space="preserve">цельнотянутая, без изоляции </t>
  </si>
  <si>
    <t xml:space="preserve">Республика Башкортостан </t>
  </si>
  <si>
    <t>720х16</t>
  </si>
  <si>
    <t xml:space="preserve">АО "ВМЗ"  </t>
  </si>
  <si>
    <t>6 труб</t>
  </si>
  <si>
    <t>Новгородская обл., Валдайский р-н, с. Зимогорье</t>
  </si>
  <si>
    <t>530х8</t>
  </si>
  <si>
    <t>прямошовная, в праймере</t>
  </si>
  <si>
    <t>АО ВМЗ/2003 г.в.</t>
  </si>
  <si>
    <t>Лен.обл. Всеволожский р-он вблизи п. Стеклянный</t>
  </si>
  <si>
    <t>820х11</t>
  </si>
  <si>
    <t>ст 17Г1С-У</t>
  </si>
  <si>
    <t>Тверская область, г.Торжок</t>
  </si>
  <si>
    <t>1020х11</t>
  </si>
  <si>
    <t xml:space="preserve">г. Краснодар </t>
  </si>
  <si>
    <t>1420х21.6</t>
  </si>
  <si>
    <t>к 60</t>
  </si>
  <si>
    <t>18 труб</t>
  </si>
</sst>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3" fontId="3" fillId="0" borderId="1" xfId="0" applyNumberFormat="1" applyFont="1" applyBorder="1" applyAlignment="1">
      <alignment horizontal="center" wrapText="1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" fontId="3" fillId="3" borderId="1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wrapText="1"/>
    </xf>
    <xf numFmtId="3" fontId="3" fillId="3" borderId="1" xfId="0" applyNumberFormat="1" applyFont="1" applyFill="1" applyBorder="1" applyAlignment="1">
      <alignment horizontal="center" wrapText="1"/>
    </xf>
    <xf numFmtId="0" fontId="5" fillId="0" borderId="0" xfId="0" applyFont="1"/>
    <xf numFmtId="2" fontId="5" fillId="0" borderId="1" xfId="0" applyNumberFormat="1" applyFont="1" applyBorder="1"/>
    <xf numFmtId="3" fontId="3" fillId="0" borderId="1" xfId="0" applyNumberFormat="1" applyFont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/>
    <xf numFmtId="3" fontId="5" fillId="0" borderId="0" xfId="0" applyNumberFormat="1" applyFont="1"/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3" fillId="3" borderId="1" xfId="0" applyNumberFormat="1" applyFont="1" applyFill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wrapText="1"/>
    </xf>
    <xf numFmtId="3" fontId="0" fillId="0" borderId="0" xfId="0" applyNumberFormat="1" applyAlignment="1">
      <alignment horizontal="center" wrapText="1"/>
    </xf>
    <xf numFmtId="0" fontId="5" fillId="0" borderId="0" xfId="0" applyFont="1" applyAlignment="1">
      <alignment wrapText="1"/>
    </xf>
    <xf numFmtId="3" fontId="5" fillId="0" borderId="0" xfId="0" applyNumberFormat="1" applyFont="1" applyAlignment="1">
      <alignment wrapText="1"/>
    </xf>
    <xf numFmtId="164" fontId="0" fillId="0" borderId="0" xfId="0" applyNumberFormat="1"/>
    <xf numFmtId="3" fontId="0" fillId="0" borderId="0" xfId="0" applyNumberFormat="1" applyAlignment="1">
      <alignment wrapText="1"/>
    </xf>
    <xf numFmtId="1" fontId="6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left" vertical="center" wrapText="1"/>
    </xf>
    <xf numFmtId="3" fontId="5" fillId="0" borderId="0" xfId="0" applyNumberFormat="1" applyFont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3" fontId="2" fillId="3" borderId="3" xfId="0" applyNumberFormat="1" applyFont="1" applyFill="1" applyBorder="1" applyAlignment="1">
      <alignment horizontal="center" wrapText="1"/>
    </xf>
    <xf numFmtId="1" fontId="7" fillId="2" borderId="1" xfId="0" applyNumberFormat="1" applyFont="1" applyFill="1" applyBorder="1" applyAlignment="1">
      <alignment horizontal="center" vertical="center" wrapText="1"/>
    </xf>
    <xf numFmtId="4" fontId="7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wrapText="1"/>
    </xf>
    <xf numFmtId="0" fontId="6" fillId="0" borderId="0" xfId="0" applyFont="1" applyAlignment="1">
      <alignment wrapText="1"/>
    </xf>
    <xf numFmtId="0" fontId="2" fillId="3" borderId="3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5" fillId="3" borderId="0" xfId="0" applyFont="1" applyFill="1"/>
    <xf numFmtId="3" fontId="3" fillId="3" borderId="3" xfId="0" applyNumberFormat="1" applyFont="1" applyFill="1" applyBorder="1" applyAlignment="1">
      <alignment horizontal="center" wrapText="1"/>
    </xf>
    <xf numFmtId="1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wrapText="1"/>
    </xf>
    <xf numFmtId="0" fontId="10" fillId="0" borderId="0" xfId="0" applyFont="1"/>
    <xf numFmtId="0" fontId="11" fillId="0" borderId="1" xfId="0" applyFont="1" applyBorder="1"/>
    <xf numFmtId="0" fontId="11" fillId="0" borderId="1" xfId="0" applyFont="1" applyBorder="1" applyAlignment="1">
      <alignment wrapText="1"/>
    </xf>
    <xf numFmtId="1" fontId="12" fillId="3" borderId="1" xfId="0" applyNumberFormat="1" applyFont="1" applyFill="1" applyBorder="1" applyAlignment="1">
      <alignment horizontal="center"/>
    </xf>
    <xf numFmtId="0" fontId="11" fillId="3" borderId="1" xfId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164" fontId="11" fillId="3" borderId="1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/>
    </xf>
    <xf numFmtId="2" fontId="11" fillId="3" borderId="1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vertical="center" wrapText="1"/>
    </xf>
    <xf numFmtId="3" fontId="11" fillId="3" borderId="1" xfId="0" applyNumberFormat="1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3" fontId="11" fillId="3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1" fillId="0" borderId="1" xfId="0" applyNumberFormat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1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2" fontId="4" fillId="3" borderId="2" xfId="0" applyNumberFormat="1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3" xfId="1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32"/>
  <sheetViews>
    <sheetView tabSelected="1" zoomScale="90" zoomScaleNormal="90" workbookViewId="0">
      <pane ySplit="1" topLeftCell="A2" activePane="bottomLeft" state="frozen"/>
      <selection pane="bottomLeft" activeCell="B37" sqref="B37"/>
    </sheetView>
  </sheetViews>
  <sheetFormatPr defaultRowHeight="15"/>
  <cols>
    <col min="1" max="1" width="5.7109375" style="5" customWidth="1"/>
    <col min="2" max="2" width="47.7109375" style="6" customWidth="1"/>
    <col min="3" max="3" width="35.5703125" customWidth="1"/>
    <col min="4" max="4" width="22.42578125" hidden="1" customWidth="1"/>
    <col min="5" max="5" width="40.85546875" customWidth="1"/>
    <col min="6" max="6" width="36.85546875" style="5" customWidth="1"/>
    <col min="7" max="7" width="5.7109375" customWidth="1"/>
    <col min="8" max="8" width="10.140625" customWidth="1"/>
    <col min="9" max="9" width="12.42578125" customWidth="1"/>
    <col min="10" max="10" width="15.140625" style="5" customWidth="1"/>
    <col min="11" max="11" width="17.140625" customWidth="1"/>
    <col min="12" max="12" width="32" customWidth="1"/>
  </cols>
  <sheetData>
    <row r="1" spans="1:11" s="3" customFormat="1" ht="38.25" customHeight="1">
      <c r="A1" s="51" t="s">
        <v>5</v>
      </c>
      <c r="B1" s="52" t="s">
        <v>3</v>
      </c>
      <c r="C1" s="53" t="s">
        <v>0</v>
      </c>
      <c r="D1" s="54" t="s">
        <v>6</v>
      </c>
      <c r="E1" s="54" t="s">
        <v>7</v>
      </c>
      <c r="F1" s="54" t="s">
        <v>13</v>
      </c>
      <c r="G1" s="53" t="s">
        <v>1</v>
      </c>
      <c r="H1" s="53" t="s">
        <v>2</v>
      </c>
      <c r="I1" s="55" t="s">
        <v>79</v>
      </c>
      <c r="J1" s="55" t="s">
        <v>12</v>
      </c>
    </row>
    <row r="2" spans="1:11" ht="44.25" customHeight="1">
      <c r="A2" s="59">
        <v>1</v>
      </c>
      <c r="B2" s="60" t="s">
        <v>90</v>
      </c>
      <c r="C2" s="60" t="s">
        <v>149</v>
      </c>
      <c r="D2" s="60"/>
      <c r="E2" s="61" t="s">
        <v>92</v>
      </c>
      <c r="F2" s="62" t="s">
        <v>91</v>
      </c>
      <c r="G2" s="63" t="s">
        <v>4</v>
      </c>
      <c r="H2" s="67">
        <v>800</v>
      </c>
      <c r="I2" s="65">
        <v>45000</v>
      </c>
      <c r="J2" s="65"/>
    </row>
    <row r="3" spans="1:11" ht="45.75" customHeight="1">
      <c r="A3" s="59">
        <v>2</v>
      </c>
      <c r="B3" s="61" t="s">
        <v>99</v>
      </c>
      <c r="C3" s="61" t="s">
        <v>148</v>
      </c>
      <c r="D3" s="61" t="s">
        <v>100</v>
      </c>
      <c r="E3" s="61" t="s">
        <v>101</v>
      </c>
      <c r="F3" s="62" t="s">
        <v>102</v>
      </c>
      <c r="G3" s="63" t="s">
        <v>4</v>
      </c>
      <c r="H3" s="66">
        <v>100</v>
      </c>
      <c r="I3" s="68">
        <v>98000</v>
      </c>
      <c r="J3" s="68" t="s">
        <v>80</v>
      </c>
    </row>
    <row r="4" spans="1:11" ht="15.75">
      <c r="A4" s="69">
        <v>3</v>
      </c>
      <c r="B4" s="70" t="s">
        <v>103</v>
      </c>
      <c r="C4" s="71" t="s">
        <v>147</v>
      </c>
      <c r="D4" s="71"/>
      <c r="E4" s="71" t="s">
        <v>104</v>
      </c>
      <c r="F4" s="72" t="s">
        <v>105</v>
      </c>
      <c r="G4" s="72" t="s">
        <v>4</v>
      </c>
      <c r="H4" s="72">
        <v>20</v>
      </c>
      <c r="I4" s="73">
        <v>70000</v>
      </c>
      <c r="J4" s="72"/>
      <c r="K4" s="33"/>
    </row>
    <row r="5" spans="1:11" ht="41.25" customHeight="1">
      <c r="A5" s="69">
        <v>4</v>
      </c>
      <c r="B5" s="70" t="s">
        <v>106</v>
      </c>
      <c r="C5" s="61" t="s">
        <v>146</v>
      </c>
      <c r="D5" s="71"/>
      <c r="E5" s="61" t="s">
        <v>92</v>
      </c>
      <c r="F5" s="62" t="s">
        <v>91</v>
      </c>
      <c r="G5" s="72" t="s">
        <v>4</v>
      </c>
      <c r="H5" s="74">
        <v>1000</v>
      </c>
      <c r="I5" s="75">
        <v>47000</v>
      </c>
      <c r="J5" s="72"/>
      <c r="K5" s="33"/>
    </row>
    <row r="6" spans="1:11" ht="43.5" customHeight="1">
      <c r="A6" s="59">
        <v>5</v>
      </c>
      <c r="B6" s="61" t="s">
        <v>11</v>
      </c>
      <c r="C6" s="61" t="s">
        <v>150</v>
      </c>
      <c r="D6" s="61" t="s">
        <v>9</v>
      </c>
      <c r="E6" s="61" t="s">
        <v>8</v>
      </c>
      <c r="F6" s="62" t="s">
        <v>95</v>
      </c>
      <c r="G6" s="63" t="s">
        <v>4</v>
      </c>
      <c r="H6" s="66">
        <v>275</v>
      </c>
      <c r="I6" s="65">
        <v>77000</v>
      </c>
      <c r="J6" s="65"/>
      <c r="K6" s="33"/>
    </row>
    <row r="7" spans="1:11" ht="15.75">
      <c r="A7" s="59">
        <v>6</v>
      </c>
      <c r="B7" s="60" t="s">
        <v>97</v>
      </c>
      <c r="C7" s="60" t="s">
        <v>145</v>
      </c>
      <c r="D7" s="60"/>
      <c r="E7" s="61" t="s">
        <v>107</v>
      </c>
      <c r="F7" s="62" t="s">
        <v>108</v>
      </c>
      <c r="G7" s="63" t="s">
        <v>4</v>
      </c>
      <c r="H7" s="64">
        <v>17.533000000000001</v>
      </c>
      <c r="I7" s="65">
        <v>69500</v>
      </c>
      <c r="J7" s="65" t="s">
        <v>109</v>
      </c>
    </row>
    <row r="8" spans="1:11" s="56" customFormat="1" ht="18.75">
      <c r="A8" s="76">
        <v>7</v>
      </c>
      <c r="B8" s="77" t="s">
        <v>112</v>
      </c>
      <c r="C8" s="57" t="s">
        <v>110</v>
      </c>
      <c r="D8" s="57"/>
      <c r="E8" s="61" t="s">
        <v>8</v>
      </c>
      <c r="F8" s="62" t="s">
        <v>95</v>
      </c>
      <c r="G8" s="63" t="s">
        <v>4</v>
      </c>
      <c r="H8" s="78" t="s">
        <v>111</v>
      </c>
      <c r="I8" s="79">
        <v>78000</v>
      </c>
      <c r="J8" s="79"/>
    </row>
    <row r="9" spans="1:11" ht="15.75">
      <c r="A9" s="76">
        <v>8</v>
      </c>
      <c r="B9" s="77" t="s">
        <v>115</v>
      </c>
      <c r="C9" s="60" t="s">
        <v>114</v>
      </c>
      <c r="D9" s="57"/>
      <c r="E9" s="61" t="s">
        <v>107</v>
      </c>
      <c r="F9" s="79" t="s">
        <v>152</v>
      </c>
      <c r="G9" s="63" t="s">
        <v>4</v>
      </c>
      <c r="H9" s="79">
        <v>41</v>
      </c>
      <c r="I9" s="79">
        <v>78000</v>
      </c>
      <c r="J9" s="79"/>
    </row>
    <row r="10" spans="1:11" ht="15.75">
      <c r="A10" s="76">
        <v>9</v>
      </c>
      <c r="B10" s="77" t="s">
        <v>118</v>
      </c>
      <c r="C10" s="60" t="s">
        <v>116</v>
      </c>
      <c r="D10" s="57"/>
      <c r="E10" s="61" t="s">
        <v>107</v>
      </c>
      <c r="F10" s="79" t="s">
        <v>117</v>
      </c>
      <c r="G10" s="63" t="s">
        <v>4</v>
      </c>
      <c r="H10" s="79">
        <v>150</v>
      </c>
      <c r="I10" s="79">
        <v>55000</v>
      </c>
      <c r="J10" s="79"/>
    </row>
    <row r="11" spans="1:11" ht="15.75">
      <c r="A11" s="76">
        <v>10</v>
      </c>
      <c r="B11" s="77" t="s">
        <v>122</v>
      </c>
      <c r="C11" s="60" t="s">
        <v>119</v>
      </c>
      <c r="D11" s="57"/>
      <c r="E11" s="61" t="s">
        <v>120</v>
      </c>
      <c r="F11" s="79" t="s">
        <v>121</v>
      </c>
      <c r="G11" s="63" t="s">
        <v>4</v>
      </c>
      <c r="H11" s="79">
        <v>150</v>
      </c>
      <c r="I11" s="79">
        <v>85000</v>
      </c>
      <c r="J11" s="79"/>
    </row>
    <row r="12" spans="1:11" ht="15.75">
      <c r="A12" s="76">
        <v>11</v>
      </c>
      <c r="B12" s="77" t="s">
        <v>123</v>
      </c>
      <c r="C12" s="60" t="s">
        <v>124</v>
      </c>
      <c r="D12" s="57"/>
      <c r="E12" s="61" t="s">
        <v>8</v>
      </c>
      <c r="F12" s="79" t="s">
        <v>125</v>
      </c>
      <c r="G12" s="63" t="s">
        <v>4</v>
      </c>
      <c r="H12" s="79">
        <v>170</v>
      </c>
      <c r="I12" s="79">
        <v>88000</v>
      </c>
      <c r="J12" s="79"/>
    </row>
    <row r="13" spans="1:11" ht="15.75">
      <c r="A13" s="76">
        <v>12</v>
      </c>
      <c r="B13" s="77" t="s">
        <v>112</v>
      </c>
      <c r="C13" s="60" t="s">
        <v>156</v>
      </c>
      <c r="D13" s="57"/>
      <c r="E13" s="61" t="s">
        <v>126</v>
      </c>
      <c r="F13" s="79" t="s">
        <v>127</v>
      </c>
      <c r="G13" s="63" t="s">
        <v>4</v>
      </c>
      <c r="H13" s="79">
        <v>300</v>
      </c>
      <c r="I13" s="79">
        <v>57000</v>
      </c>
      <c r="J13" s="79"/>
    </row>
    <row r="14" spans="1:11" ht="15.75">
      <c r="A14" s="76">
        <v>13</v>
      </c>
      <c r="B14" s="77" t="s">
        <v>131</v>
      </c>
      <c r="C14" s="60" t="s">
        <v>128</v>
      </c>
      <c r="D14" s="57"/>
      <c r="E14" s="61" t="s">
        <v>129</v>
      </c>
      <c r="F14" s="79" t="s">
        <v>130</v>
      </c>
      <c r="G14" s="63" t="s">
        <v>4</v>
      </c>
      <c r="H14" s="79">
        <v>180</v>
      </c>
      <c r="I14" s="79">
        <v>70000</v>
      </c>
      <c r="J14" s="79"/>
    </row>
    <row r="15" spans="1:11" ht="15.75">
      <c r="A15" s="59">
        <v>14</v>
      </c>
      <c r="B15" s="61" t="s">
        <v>94</v>
      </c>
      <c r="C15" s="61" t="s">
        <v>151</v>
      </c>
      <c r="D15" s="61"/>
      <c r="E15" s="61" t="s">
        <v>8</v>
      </c>
      <c r="F15" s="62" t="s">
        <v>93</v>
      </c>
      <c r="G15" s="63" t="s">
        <v>4</v>
      </c>
      <c r="H15" s="66">
        <v>200</v>
      </c>
      <c r="I15" s="65">
        <v>60000</v>
      </c>
      <c r="J15" s="65" t="s">
        <v>98</v>
      </c>
    </row>
    <row r="16" spans="1:11" ht="15.75">
      <c r="A16" s="76">
        <v>15</v>
      </c>
      <c r="B16" s="58" t="s">
        <v>144</v>
      </c>
      <c r="C16" s="58" t="s">
        <v>113</v>
      </c>
      <c r="D16" s="57"/>
      <c r="E16" s="61" t="s">
        <v>138</v>
      </c>
      <c r="F16" s="80" t="s">
        <v>132</v>
      </c>
      <c r="G16" s="63" t="s">
        <v>4</v>
      </c>
      <c r="H16" s="79">
        <v>600</v>
      </c>
      <c r="I16" s="80">
        <v>47000</v>
      </c>
      <c r="J16" s="79"/>
    </row>
    <row r="17" spans="1:10" ht="15.75">
      <c r="A17" s="76">
        <v>16</v>
      </c>
      <c r="B17" s="58" t="s">
        <v>144</v>
      </c>
      <c r="C17" s="58" t="s">
        <v>139</v>
      </c>
      <c r="D17" s="57"/>
      <c r="E17" s="61" t="s">
        <v>138</v>
      </c>
      <c r="F17" s="80" t="s">
        <v>132</v>
      </c>
      <c r="G17" s="63" t="s">
        <v>4</v>
      </c>
      <c r="H17" s="79">
        <v>120</v>
      </c>
      <c r="I17" s="80">
        <v>47000</v>
      </c>
      <c r="J17" s="79"/>
    </row>
    <row r="18" spans="1:10" ht="15.75">
      <c r="A18" s="76">
        <v>17</v>
      </c>
      <c r="B18" s="58" t="s">
        <v>133</v>
      </c>
      <c r="C18" s="58" t="s">
        <v>140</v>
      </c>
      <c r="D18" s="57"/>
      <c r="E18" s="61" t="s">
        <v>138</v>
      </c>
      <c r="F18" s="80" t="s">
        <v>132</v>
      </c>
      <c r="G18" s="63" t="s">
        <v>4</v>
      </c>
      <c r="H18" s="79">
        <v>900</v>
      </c>
      <c r="I18" s="80">
        <v>46000</v>
      </c>
      <c r="J18" s="79"/>
    </row>
    <row r="19" spans="1:10" ht="15.75">
      <c r="A19" s="76">
        <v>18</v>
      </c>
      <c r="B19" s="58" t="s">
        <v>134</v>
      </c>
      <c r="C19" s="58" t="s">
        <v>113</v>
      </c>
      <c r="D19" s="57"/>
      <c r="E19" s="61" t="s">
        <v>138</v>
      </c>
      <c r="F19" s="80" t="s">
        <v>137</v>
      </c>
      <c r="G19" s="63" t="s">
        <v>4</v>
      </c>
      <c r="H19" s="79">
        <v>1000</v>
      </c>
      <c r="I19" s="80">
        <v>47000</v>
      </c>
      <c r="J19" s="79"/>
    </row>
    <row r="20" spans="1:10" ht="15.75">
      <c r="A20" s="76">
        <v>19</v>
      </c>
      <c r="B20" s="58" t="s">
        <v>135</v>
      </c>
      <c r="C20" s="58" t="s">
        <v>113</v>
      </c>
      <c r="D20" s="57"/>
      <c r="E20" s="61" t="s">
        <v>138</v>
      </c>
      <c r="F20" s="80" t="s">
        <v>132</v>
      </c>
      <c r="G20" s="63" t="s">
        <v>4</v>
      </c>
      <c r="H20" s="79">
        <v>500</v>
      </c>
      <c r="I20" s="80">
        <v>47000</v>
      </c>
      <c r="J20" s="79"/>
    </row>
    <row r="21" spans="1:10" ht="15.75">
      <c r="A21" s="76">
        <v>20</v>
      </c>
      <c r="B21" s="58" t="s">
        <v>136</v>
      </c>
      <c r="C21" s="58" t="s">
        <v>141</v>
      </c>
      <c r="D21" s="57"/>
      <c r="E21" s="61" t="s">
        <v>107</v>
      </c>
      <c r="F21" s="80" t="s">
        <v>132</v>
      </c>
      <c r="G21" s="63" t="s">
        <v>4</v>
      </c>
      <c r="H21" s="79">
        <v>150</v>
      </c>
      <c r="I21" s="80">
        <v>47000</v>
      </c>
      <c r="J21" s="79"/>
    </row>
    <row r="22" spans="1:10" ht="15.75">
      <c r="A22" s="76">
        <v>21</v>
      </c>
      <c r="B22" s="58" t="s">
        <v>153</v>
      </c>
      <c r="C22" s="58" t="s">
        <v>154</v>
      </c>
      <c r="D22" s="57"/>
      <c r="E22" s="61" t="s">
        <v>138</v>
      </c>
      <c r="F22" s="80" t="s">
        <v>155</v>
      </c>
      <c r="G22" s="63" t="s">
        <v>4</v>
      </c>
      <c r="H22" s="79">
        <v>20</v>
      </c>
      <c r="I22" s="80">
        <v>90000</v>
      </c>
      <c r="J22" s="79"/>
    </row>
    <row r="23" spans="1:10" ht="15.75">
      <c r="A23" s="76">
        <v>22</v>
      </c>
      <c r="B23" s="58" t="s">
        <v>143</v>
      </c>
      <c r="C23" s="58" t="s">
        <v>142</v>
      </c>
      <c r="D23" s="57"/>
      <c r="E23" s="61" t="s">
        <v>138</v>
      </c>
      <c r="F23" s="80" t="s">
        <v>132</v>
      </c>
      <c r="G23" s="63" t="s">
        <v>4</v>
      </c>
      <c r="H23" s="79">
        <v>8000</v>
      </c>
      <c r="I23" s="80">
        <v>52000</v>
      </c>
      <c r="J23" s="79"/>
    </row>
    <row r="24" spans="1:10" ht="15.75">
      <c r="A24" s="76">
        <v>23</v>
      </c>
      <c r="B24" s="77" t="s">
        <v>157</v>
      </c>
      <c r="C24" s="81" t="s">
        <v>158</v>
      </c>
      <c r="D24" s="57"/>
      <c r="E24" s="61" t="s">
        <v>159</v>
      </c>
      <c r="F24" s="79" t="s">
        <v>160</v>
      </c>
      <c r="G24" s="63" t="s">
        <v>4</v>
      </c>
      <c r="H24" s="82">
        <v>400</v>
      </c>
      <c r="I24" s="83">
        <v>50000</v>
      </c>
      <c r="J24" s="79"/>
    </row>
    <row r="25" spans="1:10" ht="15.75">
      <c r="A25" s="76">
        <v>24</v>
      </c>
      <c r="B25" s="77" t="s">
        <v>161</v>
      </c>
      <c r="C25" s="81" t="s">
        <v>162</v>
      </c>
      <c r="D25" s="57"/>
      <c r="E25" s="61" t="s">
        <v>163</v>
      </c>
      <c r="F25" s="79" t="s">
        <v>164</v>
      </c>
      <c r="G25" s="63" t="s">
        <v>4</v>
      </c>
      <c r="H25" s="82">
        <v>100</v>
      </c>
      <c r="I25" s="83">
        <v>77000</v>
      </c>
      <c r="J25" s="79"/>
    </row>
    <row r="26" spans="1:10" ht="15.75">
      <c r="A26" s="76">
        <v>25</v>
      </c>
      <c r="B26" s="77" t="s">
        <v>165</v>
      </c>
      <c r="C26" s="81" t="s">
        <v>166</v>
      </c>
      <c r="D26" s="57"/>
      <c r="E26" s="61" t="s">
        <v>167</v>
      </c>
      <c r="F26" s="79" t="s">
        <v>160</v>
      </c>
      <c r="G26" s="63" t="s">
        <v>4</v>
      </c>
      <c r="H26" s="82">
        <v>2000</v>
      </c>
      <c r="I26" s="83">
        <v>45000</v>
      </c>
      <c r="J26" s="79"/>
    </row>
    <row r="27" spans="1:10" ht="15.75">
      <c r="A27" s="76">
        <v>26</v>
      </c>
      <c r="B27" s="77" t="s">
        <v>168</v>
      </c>
      <c r="C27" s="81" t="s">
        <v>169</v>
      </c>
      <c r="D27" s="57"/>
      <c r="E27" s="61" t="s">
        <v>8</v>
      </c>
      <c r="F27" s="79" t="s">
        <v>170</v>
      </c>
      <c r="G27" s="63" t="s">
        <v>4</v>
      </c>
      <c r="H27" s="79" t="s">
        <v>171</v>
      </c>
      <c r="I27" s="83">
        <v>78000</v>
      </c>
      <c r="J27" s="79"/>
    </row>
    <row r="28" spans="1:10" ht="15.75">
      <c r="A28" s="76">
        <v>27</v>
      </c>
      <c r="B28" s="77" t="s">
        <v>172</v>
      </c>
      <c r="C28" s="81" t="s">
        <v>173</v>
      </c>
      <c r="D28" s="57"/>
      <c r="E28" s="61" t="s">
        <v>174</v>
      </c>
      <c r="F28" s="79" t="s">
        <v>175</v>
      </c>
      <c r="G28" s="63" t="s">
        <v>4</v>
      </c>
      <c r="H28" s="79">
        <v>8.0730000000000004</v>
      </c>
      <c r="I28" s="83">
        <v>70000</v>
      </c>
      <c r="J28" s="79"/>
    </row>
    <row r="29" spans="1:10" ht="15.75">
      <c r="A29" s="76">
        <v>28</v>
      </c>
      <c r="B29" s="77" t="s">
        <v>176</v>
      </c>
      <c r="C29" s="81" t="s">
        <v>177</v>
      </c>
      <c r="D29" s="57"/>
      <c r="E29" s="61" t="s">
        <v>174</v>
      </c>
      <c r="F29" s="79" t="s">
        <v>178</v>
      </c>
      <c r="G29" s="63" t="s">
        <v>4</v>
      </c>
      <c r="H29" s="82">
        <v>17.388000000000002</v>
      </c>
      <c r="I29" s="83">
        <v>69500</v>
      </c>
      <c r="J29" s="79"/>
    </row>
    <row r="30" spans="1:10" ht="15.75">
      <c r="A30" s="76">
        <v>29</v>
      </c>
      <c r="B30" s="77" t="s">
        <v>179</v>
      </c>
      <c r="C30" s="81" t="s">
        <v>180</v>
      </c>
      <c r="D30" s="57"/>
      <c r="E30" s="61" t="s">
        <v>8</v>
      </c>
      <c r="F30" s="79"/>
      <c r="G30" s="63" t="s">
        <v>4</v>
      </c>
      <c r="H30" s="79">
        <v>6.556</v>
      </c>
      <c r="I30" s="83">
        <v>60000</v>
      </c>
      <c r="J30" s="79"/>
    </row>
    <row r="31" spans="1:10" ht="15.75">
      <c r="A31" s="76">
        <v>30</v>
      </c>
      <c r="B31" s="77" t="s">
        <v>179</v>
      </c>
      <c r="C31" s="81" t="s">
        <v>116</v>
      </c>
      <c r="D31" s="57"/>
      <c r="E31" s="61" t="s">
        <v>8</v>
      </c>
      <c r="F31" s="79"/>
      <c r="G31" s="63" t="s">
        <v>4</v>
      </c>
      <c r="H31" s="79">
        <v>8.0719999999999992</v>
      </c>
      <c r="I31" s="83">
        <v>60000</v>
      </c>
      <c r="J31" s="79"/>
    </row>
    <row r="32" spans="1:10" ht="15.75">
      <c r="A32" s="76">
        <v>31</v>
      </c>
      <c r="B32" s="77" t="s">
        <v>181</v>
      </c>
      <c r="C32" s="81" t="s">
        <v>182</v>
      </c>
      <c r="D32" s="57"/>
      <c r="E32" s="61" t="s">
        <v>8</v>
      </c>
      <c r="F32" s="79" t="s">
        <v>183</v>
      </c>
      <c r="G32" s="63" t="s">
        <v>4</v>
      </c>
      <c r="H32" s="57" t="s">
        <v>184</v>
      </c>
      <c r="I32" s="83">
        <v>68000</v>
      </c>
      <c r="J32" s="79"/>
    </row>
  </sheetData>
  <autoFilter ref="A1:J23">
    <sortState ref="A2:J31">
      <sortCondition ref="A1:A31"/>
    </sortState>
  </autoFilter>
  <pageMargins left="0.25" right="0.25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zoomScale="80" zoomScaleNormal="80" workbookViewId="0">
      <pane ySplit="1" topLeftCell="A2" activePane="bottomLeft" state="frozen"/>
      <selection pane="bottomLeft" activeCell="H28" sqref="H28"/>
    </sheetView>
  </sheetViews>
  <sheetFormatPr defaultRowHeight="12.75"/>
  <cols>
    <col min="1" max="1" width="6.140625" style="31" customWidth="1"/>
    <col min="2" max="2" width="57.28515625" style="31" customWidth="1"/>
    <col min="3" max="3" width="9.140625" style="31"/>
    <col min="4" max="4" width="8.42578125" style="32" customWidth="1"/>
    <col min="5" max="5" width="12.5703125" style="37" hidden="1" customWidth="1"/>
    <col min="6" max="6" width="19.140625" style="31" customWidth="1"/>
    <col min="7" max="7" width="10.85546875" style="32" customWidth="1"/>
    <col min="8" max="8" width="13.85546875" style="32" customWidth="1"/>
    <col min="9" max="16384" width="9.140625" style="31"/>
  </cols>
  <sheetData>
    <row r="1" spans="1:8" ht="25.5">
      <c r="A1" s="4" t="s">
        <v>24</v>
      </c>
      <c r="B1" s="4" t="s">
        <v>0</v>
      </c>
      <c r="C1" s="4" t="s">
        <v>1</v>
      </c>
      <c r="D1" s="23" t="s">
        <v>2</v>
      </c>
      <c r="E1" s="23" t="s">
        <v>89</v>
      </c>
      <c r="F1" s="4" t="s">
        <v>3</v>
      </c>
      <c r="G1" s="23" t="s">
        <v>36</v>
      </c>
      <c r="H1" s="23" t="s">
        <v>34</v>
      </c>
    </row>
    <row r="2" spans="1:8" ht="25.5">
      <c r="A2" s="9">
        <v>731</v>
      </c>
      <c r="B2" s="1" t="s">
        <v>25</v>
      </c>
      <c r="C2" s="9" t="s">
        <v>18</v>
      </c>
      <c r="D2" s="22">
        <v>1</v>
      </c>
      <c r="E2" s="28">
        <v>3775</v>
      </c>
      <c r="F2" s="9" t="s">
        <v>50</v>
      </c>
      <c r="G2" s="28">
        <f>E2*35</f>
        <v>132125</v>
      </c>
      <c r="H2" s="28">
        <f>G2*D2</f>
        <v>132125</v>
      </c>
    </row>
    <row r="3" spans="1:8" ht="25.5">
      <c r="A3" s="9">
        <v>733</v>
      </c>
      <c r="B3" s="1" t="s">
        <v>26</v>
      </c>
      <c r="C3" s="9" t="s">
        <v>18</v>
      </c>
      <c r="D3" s="22">
        <v>1</v>
      </c>
      <c r="E3" s="28">
        <v>3800</v>
      </c>
      <c r="F3" s="9" t="s">
        <v>50</v>
      </c>
      <c r="G3" s="28">
        <f t="shared" ref="G3:G5" si="0">E3*35</f>
        <v>133000</v>
      </c>
      <c r="H3" s="28">
        <f>G3*D3</f>
        <v>133000</v>
      </c>
    </row>
    <row r="4" spans="1:8" ht="25.5">
      <c r="A4" s="9">
        <v>735</v>
      </c>
      <c r="B4" s="1" t="s">
        <v>27</v>
      </c>
      <c r="C4" s="9" t="s">
        <v>18</v>
      </c>
      <c r="D4" s="22">
        <v>1</v>
      </c>
      <c r="E4" s="28">
        <v>5155</v>
      </c>
      <c r="F4" s="9" t="s">
        <v>50</v>
      </c>
      <c r="G4" s="28">
        <f t="shared" si="0"/>
        <v>180425</v>
      </c>
      <c r="H4" s="28">
        <f>G4*D4</f>
        <v>180425</v>
      </c>
    </row>
    <row r="5" spans="1:8" ht="25.5">
      <c r="A5" s="9">
        <v>757</v>
      </c>
      <c r="B5" s="1" t="s">
        <v>28</v>
      </c>
      <c r="C5" s="9" t="s">
        <v>18</v>
      </c>
      <c r="D5" s="22">
        <v>1</v>
      </c>
      <c r="E5" s="28">
        <v>5460</v>
      </c>
      <c r="F5" s="9" t="s">
        <v>51</v>
      </c>
      <c r="G5" s="28">
        <f t="shared" si="0"/>
        <v>191100</v>
      </c>
      <c r="H5" s="28">
        <f>G5*D5</f>
        <v>191100</v>
      </c>
    </row>
    <row r="6" spans="1:8">
      <c r="A6" s="15"/>
      <c r="B6" s="15"/>
      <c r="C6" s="15"/>
      <c r="D6" s="29">
        <f>SUBTOTAL(9,D2:D5)</f>
        <v>4</v>
      </c>
      <c r="E6" s="28"/>
      <c r="F6" s="16"/>
      <c r="G6" s="29"/>
      <c r="H6" s="29"/>
    </row>
  </sheetData>
  <autoFilter ref="A1:H5">
    <sortState ref="A2:H5">
      <sortCondition ref="F1:F5"/>
    </sortState>
  </autoFilter>
  <conditionalFormatting sqref="B1:B1048576">
    <cfRule type="duplicateValues" dxfId="7" priority="25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3"/>
  <sheetViews>
    <sheetView zoomScale="80" zoomScaleNormal="80" workbookViewId="0">
      <pane ySplit="1" topLeftCell="A2" activePane="bottomLeft" state="frozen"/>
      <selection pane="bottomLeft" activeCell="B52" sqref="B52"/>
    </sheetView>
  </sheetViews>
  <sheetFormatPr defaultRowHeight="12.75"/>
  <cols>
    <col min="1" max="1" width="5" style="20" customWidth="1"/>
    <col min="2" max="2" width="57.140625" style="20" customWidth="1"/>
    <col min="3" max="3" width="7.140625" style="20" customWidth="1"/>
    <col min="4" max="4" width="7.5703125" style="27" customWidth="1"/>
    <col min="5" max="5" width="11" style="27" customWidth="1"/>
    <col min="6" max="6" width="28" style="20" customWidth="1"/>
    <col min="7" max="7" width="14.140625" style="25" customWidth="1"/>
    <col min="8" max="8" width="11.140625" style="25" customWidth="1"/>
    <col min="9" max="9" width="10.85546875" style="20" customWidth="1"/>
    <col min="10" max="16384" width="9.140625" style="20"/>
  </cols>
  <sheetData>
    <row r="1" spans="1:9" ht="25.5">
      <c r="A1" s="4" t="s">
        <v>24</v>
      </c>
      <c r="B1" s="4" t="s">
        <v>0</v>
      </c>
      <c r="C1" s="4" t="s">
        <v>1</v>
      </c>
      <c r="D1" s="23" t="s">
        <v>2</v>
      </c>
      <c r="E1" s="18" t="s">
        <v>33</v>
      </c>
      <c r="F1" s="17" t="s">
        <v>3</v>
      </c>
      <c r="G1" s="23" t="s">
        <v>32</v>
      </c>
      <c r="H1" s="23" t="s">
        <v>35</v>
      </c>
    </row>
    <row r="2" spans="1:9" ht="25.5" customHeight="1">
      <c r="A2" s="10">
        <v>436</v>
      </c>
      <c r="B2" s="11" t="s">
        <v>17</v>
      </c>
      <c r="C2" s="2" t="s">
        <v>14</v>
      </c>
      <c r="D2" s="22">
        <v>1</v>
      </c>
      <c r="E2" s="19">
        <v>142</v>
      </c>
      <c r="F2" s="12" t="s">
        <v>96</v>
      </c>
      <c r="G2" s="14">
        <v>8236</v>
      </c>
      <c r="H2" s="22">
        <f>G2*D2</f>
        <v>8236</v>
      </c>
    </row>
    <row r="3" spans="1:9" ht="38.25" customHeight="1">
      <c r="A3" s="10">
        <v>143</v>
      </c>
      <c r="B3" s="11" t="s">
        <v>15</v>
      </c>
      <c r="C3" s="2" t="s">
        <v>14</v>
      </c>
      <c r="D3" s="22">
        <v>1</v>
      </c>
      <c r="E3" s="19">
        <v>334</v>
      </c>
      <c r="F3" s="12" t="s">
        <v>96</v>
      </c>
      <c r="G3" s="14">
        <v>19372</v>
      </c>
      <c r="H3" s="22">
        <f>G3*D3</f>
        <v>19372</v>
      </c>
    </row>
    <row r="4" spans="1:9" ht="25.5" customHeight="1">
      <c r="A4" s="10">
        <v>169</v>
      </c>
      <c r="B4" s="11" t="s">
        <v>16</v>
      </c>
      <c r="C4" s="2" t="s">
        <v>14</v>
      </c>
      <c r="D4" s="22">
        <v>2</v>
      </c>
      <c r="E4" s="19">
        <v>351</v>
      </c>
      <c r="F4" s="12" t="s">
        <v>96</v>
      </c>
      <c r="G4" s="14">
        <v>20358</v>
      </c>
      <c r="H4" s="22">
        <f>G4*D4</f>
        <v>40716</v>
      </c>
    </row>
    <row r="5" spans="1:9" ht="25.5" customHeight="1">
      <c r="A5" s="10">
        <v>191</v>
      </c>
      <c r="B5" s="11" t="s">
        <v>88</v>
      </c>
      <c r="C5" s="2" t="s">
        <v>14</v>
      </c>
      <c r="D5" s="22">
        <v>1</v>
      </c>
      <c r="E5" s="50">
        <v>430</v>
      </c>
      <c r="F5" s="12" t="s">
        <v>96</v>
      </c>
      <c r="G5" s="22">
        <v>24940</v>
      </c>
      <c r="H5" s="22">
        <f>G5*D5</f>
        <v>24940</v>
      </c>
    </row>
    <row r="6" spans="1:9" s="48" customFormat="1">
      <c r="A6" s="47"/>
      <c r="B6" s="47"/>
      <c r="C6" s="47"/>
      <c r="D6" s="38"/>
      <c r="E6" s="40"/>
      <c r="F6" s="47"/>
      <c r="G6" s="38"/>
      <c r="H6" s="38"/>
    </row>
    <row r="7" spans="1:9" ht="25.5" customHeight="1">
      <c r="A7" s="10">
        <v>737</v>
      </c>
      <c r="B7" s="11" t="s">
        <v>19</v>
      </c>
      <c r="C7" s="2" t="s">
        <v>18</v>
      </c>
      <c r="D7" s="22">
        <v>1</v>
      </c>
      <c r="E7" s="19">
        <v>840</v>
      </c>
      <c r="F7" s="9" t="s">
        <v>50</v>
      </c>
      <c r="G7" s="14">
        <v>48720</v>
      </c>
      <c r="H7" s="22">
        <f>G7*D7</f>
        <v>48720</v>
      </c>
    </row>
    <row r="8" spans="1:9" ht="25.5" customHeight="1">
      <c r="A8" s="10">
        <v>740</v>
      </c>
      <c r="B8" s="11" t="s">
        <v>21</v>
      </c>
      <c r="C8" s="2" t="s">
        <v>18</v>
      </c>
      <c r="D8" s="22">
        <v>1</v>
      </c>
      <c r="E8" s="19">
        <v>1350</v>
      </c>
      <c r="F8" s="9" t="s">
        <v>50</v>
      </c>
      <c r="G8" s="14">
        <v>78300</v>
      </c>
      <c r="H8" s="22">
        <f>G8*D8</f>
        <v>78300</v>
      </c>
      <c r="I8" s="25"/>
    </row>
    <row r="9" spans="1:9" ht="25.5" customHeight="1">
      <c r="A9" s="10">
        <v>739</v>
      </c>
      <c r="B9" s="11" t="s">
        <v>20</v>
      </c>
      <c r="C9" s="2" t="s">
        <v>18</v>
      </c>
      <c r="D9" s="22">
        <v>1</v>
      </c>
      <c r="E9" s="19">
        <v>3600</v>
      </c>
      <c r="F9" s="9" t="s">
        <v>50</v>
      </c>
      <c r="G9" s="14">
        <v>208800</v>
      </c>
      <c r="H9" s="22">
        <f>G9*D9</f>
        <v>208800</v>
      </c>
      <c r="I9" s="25"/>
    </row>
    <row r="10" spans="1:9">
      <c r="B10" s="49"/>
    </row>
    <row r="11" spans="1:9" ht="25.5" customHeight="1">
      <c r="A11" s="10">
        <v>760</v>
      </c>
      <c r="B11" s="11" t="s">
        <v>22</v>
      </c>
      <c r="C11" s="2" t="s">
        <v>18</v>
      </c>
      <c r="D11" s="22">
        <v>1</v>
      </c>
      <c r="E11" s="19">
        <v>840</v>
      </c>
      <c r="F11" s="9" t="s">
        <v>51</v>
      </c>
      <c r="G11" s="14">
        <v>48720</v>
      </c>
      <c r="H11" s="22">
        <f t="shared" ref="H11:H12" si="0">G11*D11</f>
        <v>48720</v>
      </c>
    </row>
    <row r="12" spans="1:9" ht="25.5" customHeight="1">
      <c r="A12" s="10">
        <v>762</v>
      </c>
      <c r="B12" s="11" t="s">
        <v>23</v>
      </c>
      <c r="C12" s="2" t="s">
        <v>18</v>
      </c>
      <c r="D12" s="22">
        <v>1</v>
      </c>
      <c r="E12" s="19">
        <v>1350</v>
      </c>
      <c r="F12" s="9" t="s">
        <v>51</v>
      </c>
      <c r="G12" s="14">
        <v>78300</v>
      </c>
      <c r="H12" s="22">
        <f t="shared" si="0"/>
        <v>78300</v>
      </c>
      <c r="I12" s="25"/>
    </row>
    <row r="13" spans="1:9">
      <c r="A13" s="21"/>
      <c r="B13" s="13" t="s">
        <v>10</v>
      </c>
      <c r="C13" s="21"/>
      <c r="D13" s="26">
        <f>SUBTOTAL(9,D2:D12)</f>
        <v>10</v>
      </c>
      <c r="E13" s="24"/>
      <c r="F13" s="21"/>
      <c r="G13" s="24"/>
      <c r="H13" s="24"/>
    </row>
  </sheetData>
  <autoFilter ref="A1:H12"/>
  <conditionalFormatting sqref="B11:B1048576 B1:B4 B6:B9">
    <cfRule type="duplicateValues" dxfId="6" priority="51"/>
    <cfRule type="duplicateValues" dxfId="5" priority="52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"/>
  <sheetViews>
    <sheetView workbookViewId="0">
      <pane ySplit="1" topLeftCell="A2" activePane="bottomLeft" state="frozen"/>
      <selection pane="bottomLeft" activeCell="B29" sqref="B29"/>
    </sheetView>
  </sheetViews>
  <sheetFormatPr defaultRowHeight="15"/>
  <cols>
    <col min="1" max="1" width="5.42578125" style="43" customWidth="1"/>
    <col min="2" max="2" width="57.5703125" style="3" customWidth="1"/>
    <col min="3" max="3" width="18.140625" style="3" customWidth="1"/>
    <col min="4" max="4" width="6.5703125" style="3" customWidth="1"/>
    <col min="5" max="5" width="6.28515625" style="34" customWidth="1"/>
    <col min="6" max="6" width="9" style="30" customWidth="1"/>
    <col min="7" max="7" width="19.5703125" style="3" customWidth="1"/>
    <col min="8" max="8" width="10.85546875" style="30" customWidth="1"/>
    <col min="9" max="9" width="10.140625" style="30" customWidth="1"/>
    <col min="10" max="10" width="12.140625" style="3" customWidth="1"/>
    <col min="11" max="16384" width="9.140625" style="3"/>
  </cols>
  <sheetData>
    <row r="1" spans="1:16" ht="26.25">
      <c r="A1" s="23" t="s">
        <v>5</v>
      </c>
      <c r="B1" s="4" t="s">
        <v>37</v>
      </c>
      <c r="C1" s="4"/>
      <c r="D1" s="4" t="s">
        <v>38</v>
      </c>
      <c r="E1" s="23" t="s">
        <v>2</v>
      </c>
      <c r="F1" s="18" t="s">
        <v>82</v>
      </c>
      <c r="G1" s="4" t="s">
        <v>39</v>
      </c>
      <c r="H1" s="23" t="s">
        <v>32</v>
      </c>
      <c r="I1" s="23" t="s">
        <v>35</v>
      </c>
    </row>
    <row r="2" spans="1:16" ht="38.25">
      <c r="A2" s="28">
        <v>2</v>
      </c>
      <c r="B2" s="11" t="s">
        <v>48</v>
      </c>
      <c r="C2" s="11" t="s">
        <v>84</v>
      </c>
      <c r="D2" s="10" t="s">
        <v>30</v>
      </c>
      <c r="E2" s="28">
        <v>2</v>
      </c>
      <c r="F2" s="19">
        <v>222</v>
      </c>
      <c r="G2" s="12" t="s">
        <v>96</v>
      </c>
      <c r="H2" s="7">
        <v>111000</v>
      </c>
      <c r="I2" s="7">
        <f>H2*E2</f>
        <v>222000</v>
      </c>
      <c r="J2" s="34"/>
    </row>
    <row r="3" spans="1:16" ht="38.25">
      <c r="A3" s="28">
        <v>4</v>
      </c>
      <c r="B3" s="11" t="s">
        <v>47</v>
      </c>
      <c r="C3" s="11" t="s">
        <v>85</v>
      </c>
      <c r="D3" s="10" t="s">
        <v>30</v>
      </c>
      <c r="E3" s="28">
        <v>1</v>
      </c>
      <c r="F3" s="19">
        <v>487</v>
      </c>
      <c r="G3" s="12" t="s">
        <v>96</v>
      </c>
      <c r="H3" s="7">
        <v>213500</v>
      </c>
      <c r="I3" s="7">
        <f t="shared" ref="I3:I13" si="0">H3*E3</f>
        <v>213500</v>
      </c>
      <c r="J3" s="34"/>
    </row>
    <row r="4" spans="1:16" ht="38.25">
      <c r="A4" s="28">
        <v>5</v>
      </c>
      <c r="B4" s="11" t="s">
        <v>46</v>
      </c>
      <c r="C4" s="11" t="s">
        <v>86</v>
      </c>
      <c r="D4" s="10" t="s">
        <v>30</v>
      </c>
      <c r="E4" s="28">
        <v>3</v>
      </c>
      <c r="F4" s="19">
        <v>132</v>
      </c>
      <c r="G4" s="12" t="s">
        <v>96</v>
      </c>
      <c r="H4" s="7">
        <v>66000</v>
      </c>
      <c r="I4" s="7">
        <f t="shared" si="0"/>
        <v>198000</v>
      </c>
      <c r="J4" s="34"/>
    </row>
    <row r="5" spans="1:16" ht="38.25">
      <c r="A5" s="28">
        <v>6</v>
      </c>
      <c r="B5" s="11" t="s">
        <v>45</v>
      </c>
      <c r="C5" s="11" t="s">
        <v>87</v>
      </c>
      <c r="D5" s="10" t="s">
        <v>30</v>
      </c>
      <c r="E5" s="28">
        <v>2</v>
      </c>
      <c r="F5" s="45">
        <v>85.5</v>
      </c>
      <c r="G5" s="12" t="s">
        <v>96</v>
      </c>
      <c r="H5" s="7">
        <v>42750</v>
      </c>
      <c r="I5" s="7">
        <f t="shared" si="0"/>
        <v>85500</v>
      </c>
      <c r="J5" s="34"/>
    </row>
    <row r="6" spans="1:16" ht="25.5">
      <c r="A6" s="44">
        <v>8</v>
      </c>
      <c r="B6" s="11" t="s">
        <v>29</v>
      </c>
      <c r="C6" s="11" t="s">
        <v>83</v>
      </c>
      <c r="D6" s="2" t="s">
        <v>30</v>
      </c>
      <c r="E6" s="22">
        <v>3</v>
      </c>
      <c r="F6" s="19">
        <v>86</v>
      </c>
      <c r="G6" s="12" t="s">
        <v>96</v>
      </c>
      <c r="H6" s="22">
        <v>43000</v>
      </c>
      <c r="I6" s="8">
        <f t="shared" si="0"/>
        <v>129000</v>
      </c>
      <c r="J6" s="34"/>
    </row>
    <row r="7" spans="1:16" ht="38.25">
      <c r="A7" s="9">
        <v>9</v>
      </c>
      <c r="B7" s="1" t="s">
        <v>31</v>
      </c>
      <c r="C7" s="11" t="s">
        <v>81</v>
      </c>
      <c r="D7" s="2" t="s">
        <v>30</v>
      </c>
      <c r="E7" s="22">
        <v>1</v>
      </c>
      <c r="F7" s="19">
        <v>144</v>
      </c>
      <c r="G7" s="12" t="s">
        <v>96</v>
      </c>
      <c r="H7" s="22">
        <v>72000</v>
      </c>
      <c r="I7" s="8">
        <f t="shared" si="0"/>
        <v>72000</v>
      </c>
      <c r="J7" s="34"/>
    </row>
    <row r="8" spans="1:16" ht="39" customHeight="1">
      <c r="A8" s="28">
        <v>19</v>
      </c>
      <c r="B8" s="86" t="s">
        <v>49</v>
      </c>
      <c r="C8" s="85"/>
      <c r="D8" s="10" t="s">
        <v>14</v>
      </c>
      <c r="E8" s="28">
        <v>1</v>
      </c>
      <c r="F8" s="19">
        <v>2095</v>
      </c>
      <c r="G8" s="12" t="s">
        <v>96</v>
      </c>
      <c r="H8" s="7">
        <v>395820</v>
      </c>
      <c r="I8" s="7">
        <f t="shared" si="0"/>
        <v>395820</v>
      </c>
      <c r="J8" s="34"/>
      <c r="L8" s="34"/>
      <c r="M8" s="34"/>
      <c r="N8" s="34"/>
      <c r="O8" s="34"/>
      <c r="P8" s="34"/>
    </row>
    <row r="9" spans="1:16">
      <c r="A9" s="28">
        <v>30</v>
      </c>
      <c r="B9" s="87" t="s">
        <v>40</v>
      </c>
      <c r="C9" s="85"/>
      <c r="D9" s="10" t="s">
        <v>14</v>
      </c>
      <c r="E9" s="28">
        <v>1</v>
      </c>
      <c r="F9" s="7">
        <v>36</v>
      </c>
      <c r="G9" s="12" t="s">
        <v>96</v>
      </c>
      <c r="H9" s="7">
        <v>3816</v>
      </c>
      <c r="I9" s="7">
        <f t="shared" si="0"/>
        <v>3816</v>
      </c>
      <c r="J9" s="34"/>
    </row>
    <row r="10" spans="1:16" ht="23.25" customHeight="1">
      <c r="A10" s="28">
        <v>701</v>
      </c>
      <c r="B10" s="87" t="s">
        <v>43</v>
      </c>
      <c r="C10" s="85"/>
      <c r="D10" s="10" t="s">
        <v>18</v>
      </c>
      <c r="E10" s="28">
        <v>1</v>
      </c>
      <c r="F10" s="7">
        <v>72</v>
      </c>
      <c r="G10" s="12" t="s">
        <v>96</v>
      </c>
      <c r="H10" s="7">
        <v>22632</v>
      </c>
      <c r="I10" s="7">
        <f>H10*E10</f>
        <v>22632</v>
      </c>
      <c r="J10" s="34"/>
    </row>
    <row r="11" spans="1:16">
      <c r="A11" s="28">
        <v>49</v>
      </c>
      <c r="B11" s="87" t="s">
        <v>41</v>
      </c>
      <c r="C11" s="85"/>
      <c r="D11" s="10" t="s">
        <v>14</v>
      </c>
      <c r="E11" s="28">
        <v>1</v>
      </c>
      <c r="F11" s="7">
        <v>13.7</v>
      </c>
      <c r="G11" s="12" t="s">
        <v>96</v>
      </c>
      <c r="H11" s="7">
        <v>1877</v>
      </c>
      <c r="I11" s="7">
        <f t="shared" si="0"/>
        <v>1877</v>
      </c>
      <c r="J11" s="34"/>
    </row>
    <row r="12" spans="1:16">
      <c r="A12" s="28">
        <v>50</v>
      </c>
      <c r="B12" s="87" t="s">
        <v>42</v>
      </c>
      <c r="C12" s="85"/>
      <c r="D12" s="10" t="s">
        <v>14</v>
      </c>
      <c r="E12" s="28">
        <v>1</v>
      </c>
      <c r="F12" s="7">
        <v>27.7</v>
      </c>
      <c r="G12" s="12" t="s">
        <v>96</v>
      </c>
      <c r="H12" s="7">
        <v>3817</v>
      </c>
      <c r="I12" s="7">
        <f t="shared" si="0"/>
        <v>3817</v>
      </c>
      <c r="J12" s="34"/>
    </row>
    <row r="13" spans="1:16" ht="25.5" customHeight="1">
      <c r="A13" s="22">
        <v>32</v>
      </c>
      <c r="B13" s="84" t="s">
        <v>44</v>
      </c>
      <c r="C13" s="85"/>
      <c r="D13" s="2" t="s">
        <v>30</v>
      </c>
      <c r="E13" s="22">
        <v>1</v>
      </c>
      <c r="F13" s="7">
        <v>220</v>
      </c>
      <c r="G13" s="12" t="s">
        <v>96</v>
      </c>
      <c r="H13" s="7">
        <v>106128</v>
      </c>
      <c r="I13" s="7">
        <f t="shared" si="0"/>
        <v>106128</v>
      </c>
      <c r="J13" s="34"/>
    </row>
    <row r="14" spans="1:16">
      <c r="E14" s="3"/>
      <c r="H14" s="30" t="s">
        <v>80</v>
      </c>
    </row>
    <row r="15" spans="1:16">
      <c r="J15" s="30"/>
    </row>
  </sheetData>
  <autoFilter ref="A1:I14"/>
  <mergeCells count="6">
    <mergeCell ref="B13:C13"/>
    <mergeCell ref="B8:C8"/>
    <mergeCell ref="B9:C9"/>
    <mergeCell ref="B11:C11"/>
    <mergeCell ref="B12:C12"/>
    <mergeCell ref="B10:C10"/>
  </mergeCells>
  <conditionalFormatting sqref="B8">
    <cfRule type="duplicateValues" dxfId="4" priority="41"/>
  </conditionalFormatting>
  <conditionalFormatting sqref="B6:C6 B7">
    <cfRule type="duplicateValues" dxfId="3" priority="46"/>
  </conditionalFormatting>
  <conditionalFormatting sqref="C7">
    <cfRule type="duplicateValues" dxfId="2" priority="48"/>
  </conditionalFormatting>
  <conditionalFormatting sqref="B9:B12 B1:C5">
    <cfRule type="duplicateValues" dxfId="1" priority="54"/>
  </conditionalFormatting>
  <pageMargins left="0.7" right="0.7" top="0.75" bottom="0.75" header="0.3" footer="0.3"/>
  <pageSetup paperSize="9" scale="5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activeCell="J27" sqref="J27"/>
    </sheetView>
  </sheetViews>
  <sheetFormatPr defaultRowHeight="12"/>
  <cols>
    <col min="1" max="1" width="9.140625" style="46"/>
    <col min="2" max="2" width="44.5703125" style="46" customWidth="1"/>
    <col min="3" max="3" width="9.140625" style="46"/>
    <col min="4" max="4" width="7.140625" style="46" customWidth="1"/>
    <col min="5" max="5" width="21" style="46" customWidth="1"/>
    <col min="6" max="6" width="10.140625" style="46" customWidth="1"/>
    <col min="7" max="7" width="11.42578125" style="46" customWidth="1"/>
    <col min="8" max="16384" width="9.140625" style="46"/>
  </cols>
  <sheetData>
    <row r="1" spans="1:7">
      <c r="A1" s="41" t="s">
        <v>24</v>
      </c>
      <c r="B1" s="41" t="s">
        <v>0</v>
      </c>
      <c r="C1" s="41" t="s">
        <v>1</v>
      </c>
      <c r="D1" s="41" t="s">
        <v>2</v>
      </c>
      <c r="E1" s="41" t="s">
        <v>3</v>
      </c>
      <c r="F1" s="42" t="s">
        <v>78</v>
      </c>
      <c r="G1" s="42" t="s">
        <v>35</v>
      </c>
    </row>
    <row r="2" spans="1:7" ht="24">
      <c r="A2" s="35">
        <v>505</v>
      </c>
      <c r="B2" s="36" t="s">
        <v>52</v>
      </c>
      <c r="C2" s="35" t="s">
        <v>18</v>
      </c>
      <c r="D2" s="35">
        <v>3</v>
      </c>
      <c r="E2" s="9" t="s">
        <v>97</v>
      </c>
      <c r="F2" s="39">
        <v>314.29999999999995</v>
      </c>
      <c r="G2" s="39">
        <f t="shared" ref="G2:G18" si="0">F2*D2</f>
        <v>942.89999999999986</v>
      </c>
    </row>
    <row r="3" spans="1:7" ht="24">
      <c r="A3" s="35" t="s">
        <v>53</v>
      </c>
      <c r="B3" s="36" t="s">
        <v>54</v>
      </c>
      <c r="C3" s="35" t="s">
        <v>18</v>
      </c>
      <c r="D3" s="35">
        <v>4</v>
      </c>
      <c r="E3" s="9" t="s">
        <v>97</v>
      </c>
      <c r="F3" s="39">
        <v>7347.24</v>
      </c>
      <c r="G3" s="39">
        <f t="shared" si="0"/>
        <v>29388.959999999999</v>
      </c>
    </row>
    <row r="4" spans="1:7" ht="12.75">
      <c r="A4" s="35" t="s">
        <v>55</v>
      </c>
      <c r="B4" s="36" t="s">
        <v>56</v>
      </c>
      <c r="C4" s="35" t="s">
        <v>18</v>
      </c>
      <c r="D4" s="35">
        <v>3</v>
      </c>
      <c r="E4" s="9" t="s">
        <v>97</v>
      </c>
      <c r="F4" s="39">
        <v>7347.24</v>
      </c>
      <c r="G4" s="39">
        <f t="shared" si="0"/>
        <v>22041.72</v>
      </c>
    </row>
    <row r="5" spans="1:7" ht="12.75">
      <c r="A5" s="35">
        <v>591</v>
      </c>
      <c r="B5" s="36" t="s">
        <v>57</v>
      </c>
      <c r="C5" s="35" t="s">
        <v>18</v>
      </c>
      <c r="D5" s="35">
        <v>1</v>
      </c>
      <c r="E5" s="9" t="s">
        <v>97</v>
      </c>
      <c r="F5" s="39">
        <v>7594.78</v>
      </c>
      <c r="G5" s="39">
        <f t="shared" si="0"/>
        <v>7594.78</v>
      </c>
    </row>
    <row r="6" spans="1:7" ht="12.75">
      <c r="A6" s="35">
        <v>593</v>
      </c>
      <c r="B6" s="36" t="s">
        <v>58</v>
      </c>
      <c r="C6" s="35" t="s">
        <v>18</v>
      </c>
      <c r="D6" s="35">
        <v>1</v>
      </c>
      <c r="E6" s="9" t="s">
        <v>97</v>
      </c>
      <c r="F6" s="39">
        <v>7594.78</v>
      </c>
      <c r="G6" s="39">
        <f t="shared" si="0"/>
        <v>7594.78</v>
      </c>
    </row>
    <row r="7" spans="1:7" ht="12.75">
      <c r="A7" s="35">
        <v>594</v>
      </c>
      <c r="B7" s="36" t="s">
        <v>59</v>
      </c>
      <c r="C7" s="35" t="s">
        <v>18</v>
      </c>
      <c r="D7" s="35">
        <v>1</v>
      </c>
      <c r="E7" s="9" t="s">
        <v>97</v>
      </c>
      <c r="F7" s="39">
        <v>7594.78</v>
      </c>
      <c r="G7" s="39">
        <f t="shared" si="0"/>
        <v>7594.78</v>
      </c>
    </row>
    <row r="8" spans="1:7" ht="12.75">
      <c r="A8" s="35" t="s">
        <v>60</v>
      </c>
      <c r="B8" s="36" t="s">
        <v>61</v>
      </c>
      <c r="C8" s="35" t="s">
        <v>18</v>
      </c>
      <c r="D8" s="35">
        <v>5</v>
      </c>
      <c r="E8" s="9" t="s">
        <v>97</v>
      </c>
      <c r="F8" s="39">
        <v>11139.02</v>
      </c>
      <c r="G8" s="39">
        <f t="shared" si="0"/>
        <v>55695.100000000006</v>
      </c>
    </row>
    <row r="9" spans="1:7" ht="12.75">
      <c r="A9" s="35" t="s">
        <v>62</v>
      </c>
      <c r="B9" s="36" t="s">
        <v>63</v>
      </c>
      <c r="C9" s="35" t="s">
        <v>18</v>
      </c>
      <c r="D9" s="35">
        <v>3</v>
      </c>
      <c r="E9" s="9" t="s">
        <v>97</v>
      </c>
      <c r="F9" s="39">
        <v>11926.6</v>
      </c>
      <c r="G9" s="39">
        <f t="shared" si="0"/>
        <v>35779.800000000003</v>
      </c>
    </row>
    <row r="10" spans="1:7" ht="12.75">
      <c r="A10" s="35">
        <v>601</v>
      </c>
      <c r="B10" s="36" t="s">
        <v>64</v>
      </c>
      <c r="C10" s="35" t="s">
        <v>18</v>
      </c>
      <c r="D10" s="35">
        <v>1</v>
      </c>
      <c r="E10" s="9" t="s">
        <v>97</v>
      </c>
      <c r="F10" s="39">
        <v>11926.6</v>
      </c>
      <c r="G10" s="39">
        <f t="shared" si="0"/>
        <v>11926.6</v>
      </c>
    </row>
    <row r="11" spans="1:7" ht="12.75">
      <c r="A11" s="35" t="s">
        <v>65</v>
      </c>
      <c r="B11" s="36" t="s">
        <v>66</v>
      </c>
      <c r="C11" s="35" t="s">
        <v>18</v>
      </c>
      <c r="D11" s="35">
        <f>158-50</f>
        <v>108</v>
      </c>
      <c r="E11" s="9" t="s">
        <v>97</v>
      </c>
      <c r="F11" s="39">
        <v>3235.05</v>
      </c>
      <c r="G11" s="39">
        <f t="shared" si="0"/>
        <v>349385.4</v>
      </c>
    </row>
    <row r="12" spans="1:7" ht="12.75">
      <c r="A12" s="35" t="s">
        <v>67</v>
      </c>
      <c r="B12" s="36" t="s">
        <v>68</v>
      </c>
      <c r="C12" s="35" t="s">
        <v>18</v>
      </c>
      <c r="D12" s="35">
        <v>11</v>
      </c>
      <c r="E12" s="9" t="s">
        <v>97</v>
      </c>
      <c r="F12" s="39">
        <v>6877.4935714285721</v>
      </c>
      <c r="G12" s="39">
        <f t="shared" si="0"/>
        <v>75652.429285714286</v>
      </c>
    </row>
    <row r="13" spans="1:7" ht="12.75">
      <c r="A13" s="35">
        <v>615</v>
      </c>
      <c r="B13" s="36" t="s">
        <v>69</v>
      </c>
      <c r="C13" s="35" t="s">
        <v>18</v>
      </c>
      <c r="D13" s="35">
        <v>2</v>
      </c>
      <c r="E13" s="9" t="s">
        <v>97</v>
      </c>
      <c r="F13" s="39">
        <v>1830.4999999999998</v>
      </c>
      <c r="G13" s="39">
        <f t="shared" si="0"/>
        <v>3660.9999999999995</v>
      </c>
    </row>
    <row r="14" spans="1:7" ht="36">
      <c r="A14" s="35" t="s">
        <v>70</v>
      </c>
      <c r="B14" s="36" t="s">
        <v>71</v>
      </c>
      <c r="C14" s="35" t="s">
        <v>18</v>
      </c>
      <c r="D14" s="35">
        <v>15</v>
      </c>
      <c r="E14" s="9" t="s">
        <v>97</v>
      </c>
      <c r="F14" s="39">
        <v>2610.36</v>
      </c>
      <c r="G14" s="39">
        <f t="shared" si="0"/>
        <v>39155.4</v>
      </c>
    </row>
    <row r="15" spans="1:7" ht="12.75">
      <c r="A15" s="35">
        <v>624</v>
      </c>
      <c r="B15" s="36" t="s">
        <v>72</v>
      </c>
      <c r="C15" s="35" t="s">
        <v>18</v>
      </c>
      <c r="D15" s="35">
        <v>1</v>
      </c>
      <c r="E15" s="9" t="s">
        <v>97</v>
      </c>
      <c r="F15" s="39">
        <v>2610.36</v>
      </c>
      <c r="G15" s="39">
        <f t="shared" si="0"/>
        <v>2610.36</v>
      </c>
    </row>
    <row r="16" spans="1:7" ht="12.75">
      <c r="A16" s="35">
        <v>635</v>
      </c>
      <c r="B16" s="36" t="s">
        <v>73</v>
      </c>
      <c r="C16" s="35" t="s">
        <v>18</v>
      </c>
      <c r="D16" s="35">
        <v>2</v>
      </c>
      <c r="E16" s="9" t="s">
        <v>97</v>
      </c>
      <c r="F16" s="39">
        <v>11607.25</v>
      </c>
      <c r="G16" s="39">
        <f t="shared" si="0"/>
        <v>23214.5</v>
      </c>
    </row>
    <row r="17" spans="1:7" ht="24">
      <c r="A17" s="35" t="s">
        <v>74</v>
      </c>
      <c r="B17" s="36" t="s">
        <v>75</v>
      </c>
      <c r="C17" s="35" t="s">
        <v>18</v>
      </c>
      <c r="D17" s="35">
        <v>34</v>
      </c>
      <c r="E17" s="9" t="s">
        <v>97</v>
      </c>
      <c r="F17" s="39">
        <v>4358.8635294117603</v>
      </c>
      <c r="G17" s="39">
        <f t="shared" si="0"/>
        <v>148201.35999999984</v>
      </c>
    </row>
    <row r="18" spans="1:7" ht="36">
      <c r="A18" s="35" t="s">
        <v>76</v>
      </c>
      <c r="B18" s="36" t="s">
        <v>77</v>
      </c>
      <c r="C18" s="35" t="s">
        <v>18</v>
      </c>
      <c r="D18" s="35">
        <v>2</v>
      </c>
      <c r="E18" s="9" t="s">
        <v>97</v>
      </c>
      <c r="F18" s="39">
        <v>632.09999999999991</v>
      </c>
      <c r="G18" s="39">
        <f t="shared" si="0"/>
        <v>1264.1999999999998</v>
      </c>
    </row>
  </sheetData>
  <autoFilter ref="A1:G18"/>
  <conditionalFormatting sqref="B1:B18">
    <cfRule type="duplicateValues" dxfId="0" priority="5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Трубы</vt:lpstr>
      <vt:lpstr>Отводы ОГ</vt:lpstr>
      <vt:lpstr>Тройники</vt:lpstr>
      <vt:lpstr>Краны</vt:lpstr>
      <vt:lpstr>КИП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2022-07-12T07:08:28Z</dcterms:modified>
</cp:coreProperties>
</file>