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970" yWindow="150" windowWidth="12810" windowHeight="1233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188" i="1" l="1"/>
  <c r="G187" i="1"/>
  <c r="G185" i="1"/>
  <c r="G182" i="1"/>
  <c r="G180" i="1"/>
  <c r="G179" i="1"/>
  <c r="G178" i="1"/>
  <c r="G176" i="1"/>
  <c r="G175" i="1"/>
  <c r="G174" i="1"/>
  <c r="G173" i="1"/>
  <c r="G172" i="1"/>
  <c r="G171" i="1"/>
  <c r="G170" i="1"/>
  <c r="G169" i="1"/>
  <c r="G168" i="1"/>
  <c r="G167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3" i="1"/>
  <c r="G92" i="1"/>
  <c r="E91" i="1"/>
  <c r="G91" i="1" s="1"/>
  <c r="G90" i="1"/>
  <c r="E90" i="1"/>
  <c r="E89" i="1"/>
  <c r="G89" i="1" s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E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E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E16" i="1"/>
  <c r="G15" i="1"/>
  <c r="G14" i="1"/>
  <c r="G13" i="1"/>
  <c r="G12" i="1"/>
  <c r="G11" i="1"/>
  <c r="G10" i="1"/>
  <c r="E10" i="1"/>
  <c r="G9" i="1"/>
  <c r="G304" i="1" l="1"/>
  <c r="G246" i="1" l="1"/>
  <c r="G278" i="1" l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192" i="1" l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5" i="1" l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363" i="1" l="1"/>
  <c r="G364" i="1"/>
  <c r="G361" i="1"/>
  <c r="G355" i="1"/>
  <c r="G356" i="1"/>
  <c r="G358" i="1"/>
  <c r="G354" i="1"/>
  <c r="G344" i="1"/>
  <c r="G345" i="1"/>
  <c r="G346" i="1"/>
  <c r="G347" i="1"/>
  <c r="G348" i="1"/>
  <c r="G349" i="1"/>
  <c r="G350" i="1"/>
  <c r="G351" i="1"/>
  <c r="G352" i="1"/>
  <c r="G343" i="1"/>
</calcChain>
</file>

<file path=xl/sharedStrings.xml><?xml version="1.0" encoding="utf-8"?>
<sst xmlns="http://schemas.openxmlformats.org/spreadsheetml/2006/main" count="562" uniqueCount="213">
  <si>
    <t>Трубная продукция</t>
  </si>
  <si>
    <t>Диаметр
 труб</t>
  </si>
  <si>
    <t>Стенка</t>
  </si>
  <si>
    <t>Характеристика</t>
  </si>
  <si>
    <t>Сталь</t>
  </si>
  <si>
    <t>Тоннаж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</si>
  <si>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</si>
  <si>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</si>
  <si>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</si>
  <si>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</si>
  <si>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</si>
  <si>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оцинк. 7,8м*43шт</t>
  </si>
  <si>
    <t>ГОСТ 3262-75 оцинк. Н/Д</t>
  </si>
  <si>
    <t>Ду20</t>
  </si>
  <si>
    <t>ГОСТ 3262-75 оцинк н/д 2-5.4</t>
  </si>
  <si>
    <t>ДУ20</t>
  </si>
  <si>
    <t>ГОСТ 3262-75 оцинк 5.23 м 1шт</t>
  </si>
  <si>
    <t>Ду25</t>
  </si>
  <si>
    <t>ГОСТ 3262-75 оцинк. 2-4м</t>
  </si>
  <si>
    <t>ДУ32</t>
  </si>
  <si>
    <t>ГОСТ 3262-75 оцинк 4.60 м 1 шт</t>
  </si>
  <si>
    <t>Ду32</t>
  </si>
  <si>
    <t>ГОСТ 3262-75 оцинк. (6м*2шт и 3,9м*1шт) крашеные</t>
  </si>
  <si>
    <t>Ду40</t>
  </si>
  <si>
    <t>ГОСТ 3262-75 оцинк. 7,8м*27 шт</t>
  </si>
  <si>
    <t>ДУ40</t>
  </si>
  <si>
    <t>ГОСТ 3262-75 оцинк 7.8 м 1 шт, 6м 6шт</t>
  </si>
  <si>
    <t>ГОСТ 3262-75 оцинк. 3,8м</t>
  </si>
  <si>
    <t>Ду50</t>
  </si>
  <si>
    <t>ГОСТ 3262-75 оцинк. 3,03+3,78+1,82+4,32</t>
  </si>
  <si>
    <t>ГОСТ 10705-80 оцинк 7.8 м 3 шт 5.08м+2.95м 2шт</t>
  </si>
  <si>
    <t>ГОСТ 10705-80 оцинк. 5,15м</t>
  </si>
  <si>
    <t>ГОСТ 10705-80 оцинк. 3,38м</t>
  </si>
  <si>
    <t>ГОСТ 10705-80 оцинк. 3шт*5,9м + 2,95м</t>
  </si>
  <si>
    <t>ГОСТ 10705-80 оцинк. 6м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</si>
  <si>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</si>
  <si>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</si>
  <si>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</si>
  <si>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</si>
  <si>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н/д 28 шт.</t>
  </si>
  <si>
    <t>ГОСТ 3262-75 8,1м</t>
  </si>
  <si>
    <t>ГОСТ 3262-75 н/д 13шт.</t>
  </si>
  <si>
    <t>ГОСТ 3262-75 8,1м*2шт</t>
  </si>
  <si>
    <t>ГОСТ 3262-75 7,8м*55шт</t>
  </si>
  <si>
    <t>ГОСТ 3262-75 9,2м*175шт + 4,08м</t>
  </si>
  <si>
    <t>ГОСТ 3262-75 ВГП 9,53м(рез с одной стороны)</t>
  </si>
  <si>
    <t>ГОСТ 10705-80 4,55м крашеная</t>
  </si>
  <si>
    <t>Ду65</t>
  </si>
  <si>
    <t>ГОСТ 3262-75 20шт*11,6м</t>
  </si>
  <si>
    <t>ГОСТ 10705-80 11,3+11,3м</t>
  </si>
  <si>
    <t>ГОСТ 10705-80 3шт*12м</t>
  </si>
  <si>
    <t>ГОСТ 10705-80 10,5м*120шт</t>
  </si>
  <si>
    <t>Ду80</t>
  </si>
  <si>
    <t>ГОСТ 3262-75 4шт*12м</t>
  </si>
  <si>
    <t>ГОСТ 3262-75 3шт*11,6м</t>
  </si>
  <si>
    <t>ГОСТ 10705-80 2шт*11м</t>
  </si>
  <si>
    <t>ГОСТ 10705-80 5,98м</t>
  </si>
  <si>
    <t>ГОСТ 10705-80 6,18м</t>
  </si>
  <si>
    <t>ГОСТ 10705-80 11м*1шт</t>
  </si>
  <si>
    <t>ГОСТ 10705-80 1шт*11м</t>
  </si>
  <si>
    <t>ГОСТ 10705-80 8,5+6м</t>
  </si>
  <si>
    <t>Ду100</t>
  </si>
  <si>
    <t>ГОСТ 3262-75 15шт*11м</t>
  </si>
  <si>
    <t>ГОСТ 10705-80 7,5м</t>
  </si>
  <si>
    <t>ГОСТ 10705-80 11,6м</t>
  </si>
  <si>
    <t>ГОСТ 10705-80 11,6м*2шт</t>
  </si>
  <si>
    <t>ГОСТ 10705-80 8,27м</t>
  </si>
  <si>
    <t>ГОСТ 10705-80 4шт*11,6м</t>
  </si>
  <si>
    <t>ГОСТ 10705-80 6шт</t>
  </si>
  <si>
    <t>09Г2С</t>
  </si>
  <si>
    <t>ГОСТ 10705-80 11,63+8,78м</t>
  </si>
  <si>
    <t>ГОСТ 10705-80 16шт*11,62-12,09м</t>
  </si>
  <si>
    <t>ГОСТ 10705-80 11шт*12м</t>
  </si>
  <si>
    <t xml:space="preserve">ГОСТ 10705-80  м/ш  11,2-11,55м </t>
  </si>
  <si>
    <t xml:space="preserve">ГОСТ 10705-80 </t>
  </si>
  <si>
    <t>ГОСТ 10705-80 9,34м</t>
  </si>
  <si>
    <t>ГОСТ 10706-76 11,87+11шт*11,4м</t>
  </si>
  <si>
    <t>ГОСТ 10706-76 1шт 11.77м</t>
  </si>
  <si>
    <t xml:space="preserve">ГОСТ 10706-76 9,13м </t>
  </si>
  <si>
    <t>9 - 10</t>
  </si>
  <si>
    <t>ГОСТ 10706-76 11-11,7м*8шт реставрированная</t>
  </si>
  <si>
    <t>ГОСТ 10706-76 12м</t>
  </si>
  <si>
    <t>17Г1С</t>
  </si>
  <si>
    <t>ГОСТ 10706-76 11,27+11,28+11,31</t>
  </si>
  <si>
    <t>11,6м</t>
  </si>
  <si>
    <t>Трубы бесшовные ГОСТ 8732-78/8734-75</t>
  </si>
  <si>
    <t>ГОСТ 8734-75 21шт*7м</t>
  </si>
  <si>
    <t>ГОСТ 8734-75 2шт *8м</t>
  </si>
  <si>
    <t>ГОСТ 8734-75 5,35м*3шт</t>
  </si>
  <si>
    <t>ГОСТ 8734-75</t>
  </si>
  <si>
    <t>ГОСТ 8734-75 3,14м</t>
  </si>
  <si>
    <t>ГОСТ 8734-75 (6,37+6,47грунт)+6,9м</t>
  </si>
  <si>
    <t>ГОСТ 8732-78 в изоляции 11м+9,35м</t>
  </si>
  <si>
    <t>13ХФА</t>
  </si>
  <si>
    <t>ГОСТ 8732-78</t>
  </si>
  <si>
    <t xml:space="preserve">ГОСТ 8732-78 3,85м </t>
  </si>
  <si>
    <t>ГОСТ 8732-78 11.59м 1шт</t>
  </si>
  <si>
    <t>ГОСТ 8732-78 4,5м</t>
  </si>
  <si>
    <t>ГОСТ 8732-78 7,18м</t>
  </si>
  <si>
    <t>ГОСТ 8732-78 4,95м</t>
  </si>
  <si>
    <t xml:space="preserve">ГОСТ 8732-78 </t>
  </si>
  <si>
    <t xml:space="preserve">ГОСТ 8732-78 8,58м </t>
  </si>
  <si>
    <t>ГОСТ 8732-78 36шт*12-12,1м</t>
  </si>
  <si>
    <t>ГОСТ 8732-78 8,67м</t>
  </si>
  <si>
    <t>ГОСТ 8732-78 4,73м</t>
  </si>
  <si>
    <t>ГОСТ 8732-78 11,79+11,76м</t>
  </si>
  <si>
    <t>ГОСТ 8732-78 9шт</t>
  </si>
  <si>
    <t>ГОСТ 8732-78 8,77м</t>
  </si>
  <si>
    <t>ГОСТ 8732-78 8-10м</t>
  </si>
  <si>
    <t>ГОСТ 8732-78 7,63м</t>
  </si>
  <si>
    <t>ГОСТ 8732-78 7-11,5м</t>
  </si>
  <si>
    <t>ГОСТ 8732-78 8-11,6м</t>
  </si>
  <si>
    <t>ГОСТ 8732-78 8-9м</t>
  </si>
  <si>
    <t>ГОСТ 8732-78 3,1м</t>
  </si>
  <si>
    <t>Металлопрокат</t>
  </si>
  <si>
    <t>Лист</t>
  </si>
  <si>
    <t>ГОСТ 16523-97</t>
  </si>
  <si>
    <t xml:space="preserve"> Ст 08пс</t>
  </si>
  <si>
    <t>договор.</t>
  </si>
  <si>
    <t>1500х6000 2шт</t>
  </si>
  <si>
    <t>Круг</t>
  </si>
  <si>
    <t>ГОСТ 2590-2006 6м</t>
  </si>
  <si>
    <t>ГОСТ 4543-2016</t>
  </si>
  <si>
    <t>40 ХН</t>
  </si>
  <si>
    <t>ГОСТ 2590-2006</t>
  </si>
  <si>
    <t xml:space="preserve"> ГОСТ 2590-2006</t>
  </si>
  <si>
    <t>У8А</t>
  </si>
  <si>
    <t>Шестигранник</t>
  </si>
  <si>
    <t>ГОСТ 7566-2018</t>
  </si>
  <si>
    <t>Труба воcстановленная и б/у</t>
  </si>
  <si>
    <t>Восстан. 5,91+5,9м</t>
  </si>
  <si>
    <t>Восстан. 9,15м</t>
  </si>
  <si>
    <t>Восстан. 9,88м</t>
  </si>
  <si>
    <t xml:space="preserve">ГОСТ 8732-78  8.54м-13.26м в изоляции </t>
  </si>
  <si>
    <t>б/у (46т.р. - грязная; 49т.р. - обработанная)</t>
  </si>
  <si>
    <t>Трубопроводная арматура</t>
  </si>
  <si>
    <t>Ед.изм.</t>
  </si>
  <si>
    <t>Кол-во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</si>
  <si>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</si>
  <si>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</si>
  <si>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</si>
  <si>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</si>
  <si>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</si>
  <si>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 xml:space="preserve">   </t>
  </si>
  <si>
    <t>ГОСТ 10705-80 2шт*12м</t>
  </si>
  <si>
    <t>ГОСТ 10706-76 8,63м</t>
  </si>
  <si>
    <t>ГОСТ 10705-80 оцинк. н/д 3шт</t>
  </si>
  <si>
    <t>ГОСТ 10705-80 18шт*11,5-11,7м</t>
  </si>
  <si>
    <t>ГОСТ 8732-78 5,64м</t>
  </si>
  <si>
    <t>ГОСТ 8732-78 7,50м</t>
  </si>
  <si>
    <t>ГОСТ 8732-78 7,46-7,94м</t>
  </si>
  <si>
    <t xml:space="preserve">10,8-11,8м </t>
  </si>
  <si>
    <t>ГОСТ 8732-78 7,96+6,2м</t>
  </si>
  <si>
    <t>ГОСТ 8732-78 11,3-11,6м</t>
  </si>
  <si>
    <t>Баев Илья 8-909 090-04-91</t>
  </si>
  <si>
    <t>Начальник склада: Кувалдин Семен 8-909 090-06-10</t>
  </si>
  <si>
    <t>13Г1С-У</t>
  </si>
  <si>
    <t>ГОСТ 10705-80 12шт*1,8м</t>
  </si>
  <si>
    <t>ГОСТ 8732-78 16шт 11-11.50м</t>
  </si>
  <si>
    <t>ГОСТ 10706-76 11,44+11,5м+11.42+11.46+11.47+11.55</t>
  </si>
  <si>
    <t>Начальник склада: Кувалдин Семён 8-909 090-06-10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</si>
  <si>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</si>
  <si>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ГОСТ 8732-78 11,02м</t>
  </si>
  <si>
    <t>ГОСТ 8732-78 11,71+11,72+11,74м</t>
  </si>
  <si>
    <t>ГОСТ 8732-78 21шт 10.50-11.77м</t>
  </si>
  <si>
    <t>Адрес склада: г. Челябинск, ул. 1-я Потребительская 21</t>
  </si>
  <si>
    <t>ГОСТ 3262-75 оцинк. 7,8м 763шт</t>
  </si>
  <si>
    <t>ГОСТ 8732-78 4шт</t>
  </si>
  <si>
    <t>ТУ 14-3-190-2004  9,20м</t>
  </si>
  <si>
    <t>ГОСТ 8732-78 3шт</t>
  </si>
  <si>
    <t>ГОСТ 8732-78 10,25+10,70+10,95</t>
  </si>
  <si>
    <t xml:space="preserve">ГОСТ 8732-78 8.40м-9,69м </t>
  </si>
  <si>
    <t xml:space="preserve">ГОСТ 8732-78 9,92+ 11.05+11.23 </t>
  </si>
  <si>
    <t>ГОСТ 8732-78 2 шт 11,56+11,62</t>
  </si>
  <si>
    <t>ГОСТ 8732-75 3шт 11,46+11.36+11.54</t>
  </si>
  <si>
    <t xml:space="preserve">ГОСТ 8732-78 4шт </t>
  </si>
  <si>
    <t xml:space="preserve">ГОСТ 8732-78 7 шт </t>
  </si>
  <si>
    <t>ГОСТ 8732-78 3 шт</t>
  </si>
  <si>
    <t>ГОСТ 8732-78 111шт  9.45-.10.71м</t>
  </si>
  <si>
    <t xml:space="preserve">ГОСТ 8732-78 8,48м </t>
  </si>
  <si>
    <t>ГОСТ 8732-78 5 шт</t>
  </si>
  <si>
    <t>ГОСТ 8732-78 9,70</t>
  </si>
  <si>
    <t>ГОСТ 8732-78 5шт</t>
  </si>
  <si>
    <t>ГОСТ 8732-78 8шт 91,05м</t>
  </si>
  <si>
    <t xml:space="preserve">ГОСТ 8732-78 11шт </t>
  </si>
  <si>
    <t>ГОСТ 8732-78 11,72</t>
  </si>
  <si>
    <t>ГОСТ 8732-78 1шт 9,34 м</t>
  </si>
  <si>
    <t>ГОСТ3262-75 6м*519шт</t>
  </si>
  <si>
    <t>ГОСТ 10705-80 м/ш</t>
  </si>
  <si>
    <t>ГОСТ 10705-80 11,8м*1шт</t>
  </si>
  <si>
    <t>ГОСТ 10705-80 1шт*9,1м</t>
  </si>
  <si>
    <t>ГОСТ 10705-80 1шт</t>
  </si>
  <si>
    <t>ГОСТ 10705-80 14 шт 11.07-11.72</t>
  </si>
  <si>
    <t>ГОСТ 10704-91 3 шт</t>
  </si>
  <si>
    <t>ГОСТ 10704-91 11,64м</t>
  </si>
  <si>
    <t>ГОСТ 10704-91 11,46м</t>
  </si>
  <si>
    <t>ГОСТ 10705-80 1шт*11,31(тип шва3),10шт*8.57-12.05(тип шва1)</t>
  </si>
  <si>
    <t>ГОСТ 10706-76 3 шт 11,85+12,06+12,12</t>
  </si>
  <si>
    <t>ГОСТ 10706-76 2шт*12,06</t>
  </si>
  <si>
    <t>ГОСТ 10706-76 тип шва 3    4 шт</t>
  </si>
  <si>
    <t>ТУ-24.20-21.000-132-00186654-2019 ВУС изоляция(новая)  тип шва 3  9шт</t>
  </si>
  <si>
    <t>К52</t>
  </si>
  <si>
    <t xml:space="preserve">ГОСТ 8732-78 22 шт </t>
  </si>
  <si>
    <t>ГОСТ 8732-78 41 шт 10.15-11.68м</t>
  </si>
  <si>
    <t xml:space="preserve">ГОСТ 8732-78  7 шт </t>
  </si>
  <si>
    <t xml:space="preserve">Ду20 </t>
  </si>
  <si>
    <t xml:space="preserve">Ду32 </t>
  </si>
  <si>
    <t xml:space="preserve">ГОСТ 8734-75 </t>
  </si>
  <si>
    <t>ГОСТ 8732-75 9шт</t>
  </si>
  <si>
    <t>ГОСТ 8732-78 18 шт 9.50-10.16м</t>
  </si>
  <si>
    <t xml:space="preserve"> ГОСТ 8732-78 8 шт 4.21-4.41м</t>
  </si>
  <si>
    <t>ГОСТ 873275 13шт 9.63-11.15м</t>
  </si>
  <si>
    <t>ПРАЙС-ЛИСТ от 22.12.2022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</si>
</sst>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_р_."/>
    <numFmt numFmtId="166" formatCode="#,##0.00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50">
    <xf numFmtId="0" fontId="0" fillId="0" borderId="0" xfId="0"/>
    <xf numFmtId="0" fontId="4" fillId="2" borderId="2" xfId="1" applyFont="1" applyFill="1" applyBorder="1" applyAlignment="1">
      <alignment horizontal="center" vertical="center"/>
    </xf>
    <xf numFmtId="0" fontId="4" fillId="2" borderId="2" xfId="1" applyNumberFormat="1" applyFont="1" applyFill="1" applyBorder="1" applyAlignment="1">
      <alignment horizontal="center" vertical="center" wrapText="1"/>
    </xf>
    <xf numFmtId="164" fontId="10" fillId="2" borderId="2" xfId="1" applyNumberFormat="1" applyFont="1" applyFill="1" applyBorder="1" applyAlignment="1">
      <alignment horizontal="right"/>
    </xf>
    <xf numFmtId="0" fontId="4" fillId="2" borderId="4" xfId="1" applyFont="1" applyFill="1" applyBorder="1" applyAlignment="1"/>
    <xf numFmtId="0" fontId="6" fillId="2" borderId="4" xfId="1" applyFont="1" applyFill="1" applyBorder="1" applyAlignment="1"/>
    <xf numFmtId="0" fontId="4" fillId="2" borderId="5" xfId="1" applyFont="1" applyFill="1" applyBorder="1" applyAlignment="1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4" fontId="10" fillId="0" borderId="2" xfId="1" applyNumberFormat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/>
    </xf>
    <xf numFmtId="0" fontId="5" fillId="0" borderId="2" xfId="1" applyFont="1" applyFill="1" applyBorder="1"/>
    <xf numFmtId="0" fontId="10" fillId="0" borderId="2" xfId="1" applyFont="1" applyFill="1" applyBorder="1" applyAlignment="1">
      <alignment horizontal="left"/>
    </xf>
    <xf numFmtId="164" fontId="10" fillId="0" borderId="2" xfId="1" applyNumberFormat="1" applyFont="1" applyFill="1" applyBorder="1" applyAlignment="1">
      <alignment horizontal="right"/>
    </xf>
    <xf numFmtId="0" fontId="4" fillId="2" borderId="2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center" wrapText="1"/>
    </xf>
    <xf numFmtId="4" fontId="10" fillId="0" borderId="2" xfId="1" applyNumberFormat="1" applyFont="1" applyFill="1" applyBorder="1" applyAlignment="1">
      <alignment horizontal="center"/>
    </xf>
    <xf numFmtId="0" fontId="5" fillId="0" borderId="6" xfId="1" applyFont="1" applyFill="1" applyBorder="1" applyAlignment="1">
      <alignment horizontal="center"/>
    </xf>
    <xf numFmtId="164" fontId="10" fillId="2" borderId="6" xfId="1" applyNumberFormat="1" applyFont="1" applyFill="1" applyBorder="1" applyAlignment="1">
      <alignment horizontal="right"/>
    </xf>
    <xf numFmtId="49" fontId="5" fillId="0" borderId="2" xfId="1" applyNumberFormat="1" applyFont="1" applyFill="1" applyBorder="1" applyAlignment="1">
      <alignment horizontal="center"/>
    </xf>
    <xf numFmtId="0" fontId="5" fillId="0" borderId="2" xfId="4" applyFont="1" applyFill="1" applyBorder="1" applyAlignment="1">
      <alignment horizontal="center"/>
    </xf>
    <xf numFmtId="0" fontId="4" fillId="0" borderId="2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5" fillId="0" borderId="2" xfId="1" applyNumberFormat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4" fontId="10" fillId="0" borderId="6" xfId="1" applyNumberFormat="1" applyFont="1" applyFill="1" applyBorder="1" applyAlignment="1">
      <alignment horizontal="center" vertical="center"/>
    </xf>
    <xf numFmtId="0" fontId="5" fillId="0" borderId="2" xfId="4" applyFont="1" applyFill="1" applyBorder="1" applyAlignment="1">
      <alignment horizontal="center" wrapText="1"/>
    </xf>
    <xf numFmtId="0" fontId="8" fillId="0" borderId="2" xfId="4" applyFont="1" applyFill="1" applyBorder="1" applyAlignment="1">
      <alignment horizontal="center" wrapText="1"/>
    </xf>
    <xf numFmtId="0" fontId="5" fillId="2" borderId="2" xfId="4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164" fontId="10" fillId="2" borderId="2" xfId="1" applyNumberFormat="1" applyFont="1" applyFill="1" applyBorder="1" applyAlignment="1">
      <alignment horizontal="right" vertical="center"/>
    </xf>
    <xf numFmtId="49" fontId="5" fillId="2" borderId="2" xfId="1" applyNumberFormat="1" applyFont="1" applyFill="1" applyBorder="1" applyAlignment="1">
      <alignment horizontal="center"/>
    </xf>
    <xf numFmtId="0" fontId="10" fillId="2" borderId="2" xfId="1" applyNumberFormat="1" applyFont="1" applyFill="1" applyBorder="1" applyAlignment="1">
      <alignment horizontal="right"/>
    </xf>
    <xf numFmtId="0" fontId="5" fillId="2" borderId="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left" vertical="center" wrapText="1"/>
    </xf>
    <xf numFmtId="0" fontId="13" fillId="0" borderId="0" xfId="0" applyFont="1"/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2" fillId="3" borderId="4" xfId="1" applyFill="1" applyBorder="1" applyAlignment="1">
      <alignment wrapText="1"/>
    </xf>
    <xf numFmtId="0" fontId="2" fillId="3" borderId="4" xfId="1" applyFill="1" applyBorder="1" applyAlignment="1"/>
    <xf numFmtId="0" fontId="11" fillId="3" borderId="4" xfId="1" applyFont="1" applyFill="1" applyBorder="1" applyAlignment="1"/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right" vertical="center"/>
    </xf>
    <xf numFmtId="0" fontId="4" fillId="2" borderId="2" xfId="1" applyFont="1" applyFill="1" applyBorder="1" applyAlignment="1">
      <alignment horizontal="right" wrapText="1"/>
    </xf>
    <xf numFmtId="165" fontId="5" fillId="2" borderId="2" xfId="1" applyNumberFormat="1" applyFont="1" applyFill="1" applyBorder="1" applyAlignment="1">
      <alignment horizontal="right"/>
    </xf>
    <xf numFmtId="4" fontId="10" fillId="0" borderId="2" xfId="1" applyNumberFormat="1" applyFont="1" applyFill="1" applyBorder="1" applyAlignment="1">
      <alignment horizontal="right"/>
    </xf>
    <xf numFmtId="0" fontId="4" fillId="2" borderId="2" xfId="1" applyFont="1" applyFill="1" applyBorder="1" applyAlignment="1">
      <alignment horizontal="right"/>
    </xf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6" fontId="5" fillId="2" borderId="2" xfId="1" applyNumberFormat="1" applyFont="1" applyFill="1" applyBorder="1" applyAlignment="1">
      <alignment horizontal="right"/>
    </xf>
    <xf numFmtId="166" fontId="5" fillId="0" borderId="2" xfId="1" applyNumberFormat="1" applyFont="1" applyFill="1" applyBorder="1" applyAlignment="1">
      <alignment horizontal="right"/>
    </xf>
    <xf numFmtId="0" fontId="5" fillId="2" borderId="2" xfId="1" applyFont="1" applyFill="1" applyBorder="1" applyAlignment="1">
      <alignment horizontal="right"/>
    </xf>
    <xf numFmtId="0" fontId="5" fillId="2" borderId="6" xfId="1" applyFont="1" applyFill="1" applyBorder="1" applyAlignment="1">
      <alignment horizontal="right"/>
    </xf>
    <xf numFmtId="0" fontId="5" fillId="0" borderId="2" xfId="0" applyFont="1" applyFill="1" applyBorder="1" applyAlignment="1"/>
    <xf numFmtId="0" fontId="5" fillId="2" borderId="2" xfId="0" applyFont="1" applyFill="1" applyBorder="1" applyAlignment="1"/>
    <xf numFmtId="0" fontId="10" fillId="0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wrapText="1"/>
    </xf>
    <xf numFmtId="0" fontId="5" fillId="2" borderId="2" xfId="4" applyFont="1" applyFill="1" applyBorder="1" applyAlignment="1"/>
    <xf numFmtId="0" fontId="5" fillId="0" borderId="2" xfId="4" applyFont="1" applyFill="1" applyBorder="1" applyAlignment="1"/>
    <xf numFmtId="0" fontId="8" fillId="2" borderId="2" xfId="0" applyFont="1" applyFill="1" applyBorder="1" applyAlignment="1"/>
    <xf numFmtId="0" fontId="5" fillId="2" borderId="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164" fontId="10" fillId="2" borderId="2" xfId="0" applyNumberFormat="1" applyFont="1" applyFill="1" applyBorder="1" applyAlignment="1"/>
    <xf numFmtId="165" fontId="5" fillId="0" borderId="2" xfId="0" applyNumberFormat="1" applyFont="1" applyFill="1" applyBorder="1" applyAlignment="1">
      <alignment horizontal="center"/>
    </xf>
    <xf numFmtId="165" fontId="5" fillId="0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164" fontId="5" fillId="2" borderId="2" xfId="0" applyNumberFormat="1" applyFont="1" applyFill="1" applyBorder="1" applyAlignment="1"/>
    <xf numFmtId="0" fontId="0" fillId="0" borderId="2" xfId="0" applyBorder="1"/>
    <xf numFmtId="164" fontId="5" fillId="0" borderId="2" xfId="0" applyNumberFormat="1" applyFont="1" applyFill="1" applyBorder="1" applyAlignment="1">
      <alignment horizontal="right"/>
    </xf>
    <xf numFmtId="164" fontId="10" fillId="2" borderId="2" xfId="0" applyNumberFormat="1" applyFont="1" applyFill="1" applyBorder="1" applyAlignment="1">
      <alignment horizontal="right"/>
    </xf>
    <xf numFmtId="164" fontId="5" fillId="2" borderId="2" xfId="4" applyNumberFormat="1" applyFont="1" applyFill="1" applyBorder="1" applyAlignment="1">
      <alignment horizontal="right"/>
    </xf>
    <xf numFmtId="164" fontId="10" fillId="0" borderId="2" xfId="0" applyNumberFormat="1" applyFont="1" applyFill="1" applyBorder="1" applyAlignment="1">
      <alignment horizontal="right"/>
    </xf>
    <xf numFmtId="166" fontId="5" fillId="2" borderId="2" xfId="0" applyNumberFormat="1" applyFont="1" applyFill="1" applyBorder="1" applyAlignment="1"/>
    <xf numFmtId="166" fontId="5" fillId="0" borderId="2" xfId="0" applyNumberFormat="1" applyFont="1" applyFill="1" applyBorder="1" applyAlignment="1"/>
    <xf numFmtId="164" fontId="5" fillId="0" borderId="2" xfId="4" applyNumberFormat="1" applyFont="1" applyFill="1" applyBorder="1" applyAlignment="1">
      <alignment horizontal="right"/>
    </xf>
    <xf numFmtId="49" fontId="5" fillId="0" borderId="2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/>
    <xf numFmtId="165" fontId="5" fillId="0" borderId="4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wrapText="1"/>
    </xf>
    <xf numFmtId="0" fontId="5" fillId="0" borderId="2" xfId="0" applyFont="1" applyBorder="1"/>
    <xf numFmtId="165" fontId="5" fillId="2" borderId="2" xfId="0" applyNumberFormat="1" applyFont="1" applyFill="1" applyBorder="1" applyAlignment="1">
      <alignment horizontal="center" vertical="center"/>
    </xf>
    <xf numFmtId="0" fontId="5" fillId="2" borderId="2" xfId="4" applyFont="1" applyFill="1" applyBorder="1" applyAlignment="1">
      <alignment wrapText="1"/>
    </xf>
    <xf numFmtId="0" fontId="5" fillId="2" borderId="2" xfId="4" applyFont="1" applyFill="1" applyBorder="1" applyAlignment="1">
      <alignment horizontal="center" wrapText="1"/>
    </xf>
    <xf numFmtId="164" fontId="5" fillId="2" borderId="2" xfId="4" applyNumberFormat="1" applyFont="1" applyFill="1" applyBorder="1" applyAlignment="1">
      <alignment horizontal="right" wrapText="1"/>
    </xf>
    <xf numFmtId="0" fontId="5" fillId="0" borderId="2" xfId="0" applyFont="1" applyFill="1" applyBorder="1"/>
    <xf numFmtId="164" fontId="5" fillId="0" borderId="2" xfId="0" applyNumberFormat="1" applyFont="1" applyFill="1" applyBorder="1"/>
    <xf numFmtId="0" fontId="4" fillId="2" borderId="4" xfId="0" applyFont="1" applyFill="1" applyBorder="1" applyAlignment="1"/>
    <xf numFmtId="0" fontId="4" fillId="2" borderId="5" xfId="0" applyFont="1" applyFill="1" applyBorder="1" applyAlignment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6" fillId="3" borderId="4" xfId="1" applyFont="1" applyFill="1" applyBorder="1" applyAlignment="1">
      <alignment horizontal="right"/>
    </xf>
    <xf numFmtId="0" fontId="16" fillId="3" borderId="5" xfId="1" applyFont="1" applyFill="1" applyBorder="1" applyAlignment="1">
      <alignment horizontal="right"/>
    </xf>
    <xf numFmtId="0" fontId="11" fillId="3" borderId="4" xfId="1" applyFont="1" applyFill="1" applyBorder="1" applyAlignment="1">
      <alignment horizontal="right"/>
    </xf>
    <xf numFmtId="0" fontId="11" fillId="3" borderId="5" xfId="1" applyFont="1" applyFill="1" applyBorder="1" applyAlignment="1">
      <alignment horizontal="right"/>
    </xf>
    <xf numFmtId="0" fontId="5" fillId="2" borderId="7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2" fillId="3" borderId="4" xfId="1" applyFill="1" applyBorder="1" applyAlignment="1">
      <alignment horizontal="center" wrapText="1"/>
    </xf>
    <xf numFmtId="0" fontId="2" fillId="3" borderId="5" xfId="1" applyFill="1" applyBorder="1" applyAlignment="1">
      <alignment horizontal="center" wrapText="1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9" fillId="3" borderId="5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390524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86524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9"/>
  <sheetViews>
    <sheetView tabSelected="1" topLeftCell="A74" workbookViewId="0">
      <selection activeCell="L97" sqref="L97"/>
    </sheetView>
  </sheetViews>
  <sheetFormatPr defaultRowHeight="15" x14ac:dyDescent="0.25"/>
  <cols>
    <col min="1" max="1" width="6.140625" customWidth="1"/>
    <col min="2" max="2" width="6.42578125" customWidth="1"/>
    <col min="3" max="3" width="54.7109375" customWidth="1"/>
    <col min="4" max="4" width="7.85546875" customWidth="1"/>
    <col min="5" max="5" width="8.28515625" style="64" customWidth="1"/>
    <col min="6" max="6" width="12.140625" style="65" customWidth="1"/>
    <col min="7" max="7" width="13.140625" style="64" customWidth="1"/>
  </cols>
  <sheetData>
    <row r="1" spans="1:15" ht="132.75" customHeight="1" x14ac:dyDescent="0.25">
      <c r="A1" s="51"/>
      <c r="B1" s="52"/>
      <c r="C1" s="135" t="s">
        <v>161</v>
      </c>
      <c r="D1" s="135"/>
      <c r="E1" s="135"/>
      <c r="F1" s="135"/>
      <c r="G1" s="136"/>
    </row>
    <row r="2" spans="1:15" ht="15.75" x14ac:dyDescent="0.25">
      <c r="A2" s="140" t="s">
        <v>212</v>
      </c>
      <c r="B2" s="140"/>
      <c r="C2" s="140"/>
      <c r="D2" s="140"/>
      <c r="E2" s="140"/>
      <c r="F2" s="140"/>
      <c r="G2" s="141"/>
    </row>
    <row r="3" spans="1:15" ht="15.75" customHeight="1" x14ac:dyDescent="0.25">
      <c r="A3" s="127" t="s">
        <v>154</v>
      </c>
      <c r="B3" s="127"/>
      <c r="C3" s="127"/>
      <c r="D3" s="127"/>
      <c r="E3" s="127"/>
      <c r="F3" s="127"/>
      <c r="G3" s="128"/>
    </row>
    <row r="4" spans="1:15" ht="15.75" customHeight="1" x14ac:dyDescent="0.25">
      <c r="A4" s="53"/>
      <c r="B4" s="53"/>
      <c r="C4" s="127" t="s">
        <v>160</v>
      </c>
      <c r="D4" s="127"/>
      <c r="E4" s="127"/>
      <c r="F4" s="127"/>
      <c r="G4" s="128"/>
    </row>
    <row r="5" spans="1:15" ht="15.75" customHeight="1" x14ac:dyDescent="0.25">
      <c r="A5" s="129" t="s">
        <v>165</v>
      </c>
      <c r="B5" s="129"/>
      <c r="C5" s="129"/>
      <c r="D5" s="129"/>
      <c r="E5" s="129"/>
      <c r="F5" s="129"/>
      <c r="G5" s="130"/>
    </row>
    <row r="6" spans="1:15" x14ac:dyDescent="0.25">
      <c r="A6" s="148" t="s">
        <v>0</v>
      </c>
      <c r="B6" s="148"/>
      <c r="C6" s="148"/>
      <c r="D6" s="148"/>
      <c r="E6" s="148"/>
      <c r="F6" s="148"/>
      <c r="G6" s="149"/>
    </row>
    <row r="7" spans="1:15" ht="28.5" customHeight="1" x14ac:dyDescent="0.25">
      <c r="A7" s="82" t="s">
        <v>1</v>
      </c>
      <c r="B7" s="83" t="s">
        <v>2</v>
      </c>
      <c r="C7" s="83" t="s">
        <v>3</v>
      </c>
      <c r="D7" s="83" t="s">
        <v>4</v>
      </c>
      <c r="E7" s="83" t="s">
        <v>5</v>
      </c>
      <c r="F7" s="84" t="s">
        <v>6</v>
      </c>
      <c r="G7" s="81" t="s">
        <v>7</v>
      </c>
    </row>
    <row r="8" spans="1:15" ht="15" customHeight="1" x14ac:dyDescent="0.25">
      <c r="A8" s="148" t="s">
        <v>8</v>
      </c>
      <c r="B8" s="148"/>
      <c r="C8" s="148"/>
      <c r="D8" s="148"/>
      <c r="E8" s="148"/>
      <c r="F8" s="148"/>
      <c r="G8" s="148"/>
    </row>
    <row r="9" spans="1:15" x14ac:dyDescent="0.25">
      <c r="A9" s="85" t="s">
        <v>9</v>
      </c>
      <c r="B9" s="85">
        <v>2.8</v>
      </c>
      <c r="C9" s="72" t="s">
        <v>10</v>
      </c>
      <c r="D9" s="85"/>
      <c r="E9" s="86">
        <v>14</v>
      </c>
      <c r="F9" s="87">
        <v>85000</v>
      </c>
      <c r="G9" s="88">
        <f>E9*F9</f>
        <v>1190000</v>
      </c>
    </row>
    <row r="10" spans="1:15" x14ac:dyDescent="0.25">
      <c r="A10" s="85" t="s">
        <v>9</v>
      </c>
      <c r="B10" s="85">
        <v>2.8</v>
      </c>
      <c r="C10" s="70" t="s">
        <v>11</v>
      </c>
      <c r="D10" s="85"/>
      <c r="E10" s="89">
        <f>0.102+0.408</f>
        <v>0.51</v>
      </c>
      <c r="F10" s="87">
        <v>85000</v>
      </c>
      <c r="G10" s="88">
        <f t="shared" ref="G10:G30" si="0">E10*F10</f>
        <v>43350</v>
      </c>
      <c r="I10" s="40"/>
      <c r="J10" s="40"/>
      <c r="K10" s="40"/>
      <c r="L10" s="40"/>
      <c r="M10" s="40"/>
      <c r="N10" s="40"/>
      <c r="O10" s="40"/>
    </row>
    <row r="11" spans="1:15" x14ac:dyDescent="0.25">
      <c r="A11" s="85" t="s">
        <v>9</v>
      </c>
      <c r="B11" s="85">
        <v>2.8</v>
      </c>
      <c r="C11" s="72" t="s">
        <v>12</v>
      </c>
      <c r="D11" s="85"/>
      <c r="E11" s="86">
        <v>1.5</v>
      </c>
      <c r="F11" s="87">
        <v>82000</v>
      </c>
      <c r="G11" s="88">
        <f t="shared" si="0"/>
        <v>123000</v>
      </c>
      <c r="I11" s="40"/>
      <c r="J11" s="40"/>
      <c r="K11" s="40"/>
      <c r="L11" s="40"/>
      <c r="M11" s="40"/>
      <c r="N11" s="40"/>
      <c r="O11" s="40"/>
    </row>
    <row r="12" spans="1:15" ht="15" customHeight="1" x14ac:dyDescent="0.25">
      <c r="A12" s="85" t="s">
        <v>205</v>
      </c>
      <c r="B12" s="90">
        <v>2.8</v>
      </c>
      <c r="C12" s="72" t="s">
        <v>14</v>
      </c>
      <c r="D12" s="85"/>
      <c r="E12" s="86">
        <v>3.0649999999999999</v>
      </c>
      <c r="F12" s="87">
        <v>85000</v>
      </c>
      <c r="G12" s="88">
        <f t="shared" si="0"/>
        <v>260525</v>
      </c>
      <c r="I12" s="40"/>
      <c r="J12" s="40"/>
      <c r="K12" s="40"/>
      <c r="L12" s="40"/>
      <c r="M12" s="40"/>
      <c r="N12" s="40"/>
      <c r="O12" s="40"/>
    </row>
    <row r="13" spans="1:15" x14ac:dyDescent="0.25">
      <c r="A13" s="85" t="s">
        <v>15</v>
      </c>
      <c r="B13" s="90">
        <v>2.8</v>
      </c>
      <c r="C13" s="72" t="s">
        <v>16</v>
      </c>
      <c r="D13" s="85"/>
      <c r="E13" s="86">
        <v>8.9999999999999993E-3</v>
      </c>
      <c r="F13" s="87">
        <v>85000</v>
      </c>
      <c r="G13" s="88">
        <f t="shared" si="0"/>
        <v>764.99999999999989</v>
      </c>
      <c r="I13" s="40"/>
      <c r="J13" s="40"/>
      <c r="K13" s="40"/>
      <c r="L13" s="40"/>
      <c r="M13" s="40"/>
      <c r="N13" s="40"/>
      <c r="O13" s="40"/>
    </row>
    <row r="14" spans="1:15" x14ac:dyDescent="0.25">
      <c r="A14" s="85" t="s">
        <v>17</v>
      </c>
      <c r="B14" s="85">
        <v>3.2</v>
      </c>
      <c r="C14" s="70" t="s">
        <v>18</v>
      </c>
      <c r="D14" s="91"/>
      <c r="E14" s="92">
        <v>0.02</v>
      </c>
      <c r="F14" s="87">
        <v>80000</v>
      </c>
      <c r="G14" s="88">
        <f t="shared" si="0"/>
        <v>1600</v>
      </c>
      <c r="I14" s="40"/>
      <c r="J14" s="40"/>
      <c r="K14" s="40"/>
      <c r="L14" s="40"/>
      <c r="M14" s="40"/>
      <c r="N14" s="40"/>
      <c r="O14" s="40"/>
    </row>
    <row r="15" spans="1:15" x14ac:dyDescent="0.25">
      <c r="A15" s="85" t="s">
        <v>19</v>
      </c>
      <c r="B15" s="85">
        <v>2.8</v>
      </c>
      <c r="C15" s="70" t="s">
        <v>20</v>
      </c>
      <c r="D15" s="91"/>
      <c r="E15" s="92">
        <v>1.2999999999999999E-2</v>
      </c>
      <c r="F15" s="87">
        <v>85000</v>
      </c>
      <c r="G15" s="88">
        <f t="shared" si="0"/>
        <v>1105</v>
      </c>
      <c r="I15" s="40"/>
      <c r="J15" s="40"/>
      <c r="K15" s="40"/>
      <c r="L15" s="40"/>
      <c r="M15" s="40"/>
      <c r="N15" s="40"/>
      <c r="O15" s="40"/>
    </row>
    <row r="16" spans="1:15" x14ac:dyDescent="0.25">
      <c r="A16" s="85" t="s">
        <v>21</v>
      </c>
      <c r="B16" s="85">
        <v>3.2</v>
      </c>
      <c r="C16" s="72" t="s">
        <v>22</v>
      </c>
      <c r="D16" s="85"/>
      <c r="E16" s="86">
        <f>0.153+0.039</f>
        <v>0.192</v>
      </c>
      <c r="F16" s="87">
        <v>80000</v>
      </c>
      <c r="G16" s="88">
        <f t="shared" si="0"/>
        <v>15360</v>
      </c>
      <c r="I16" s="40"/>
      <c r="J16" s="40"/>
      <c r="K16" s="40"/>
      <c r="L16" s="40"/>
      <c r="M16" s="40"/>
      <c r="N16" s="40"/>
      <c r="O16" s="40"/>
    </row>
    <row r="17" spans="1:16" x14ac:dyDescent="0.25">
      <c r="A17" s="85" t="s">
        <v>206</v>
      </c>
      <c r="B17" s="85">
        <v>3.2</v>
      </c>
      <c r="C17" s="72" t="s">
        <v>166</v>
      </c>
      <c r="D17" s="85"/>
      <c r="E17" s="86">
        <v>22.466999999999999</v>
      </c>
      <c r="F17" s="87">
        <v>90000</v>
      </c>
      <c r="G17" s="88">
        <f t="shared" si="0"/>
        <v>2022030</v>
      </c>
      <c r="I17" s="40"/>
      <c r="J17" s="40"/>
      <c r="K17" s="40"/>
      <c r="L17" s="40"/>
      <c r="M17" s="40"/>
      <c r="N17" s="40"/>
      <c r="O17" s="40"/>
    </row>
    <row r="18" spans="1:16" x14ac:dyDescent="0.25">
      <c r="A18" s="85" t="s">
        <v>23</v>
      </c>
      <c r="B18" s="85">
        <v>3</v>
      </c>
      <c r="C18" s="72" t="s">
        <v>24</v>
      </c>
      <c r="D18" s="85"/>
      <c r="E18" s="86">
        <v>0.72299999999999998</v>
      </c>
      <c r="F18" s="87">
        <v>90000</v>
      </c>
      <c r="G18" s="88">
        <f t="shared" si="0"/>
        <v>65070</v>
      </c>
      <c r="I18" s="40"/>
      <c r="J18" s="40"/>
      <c r="K18" s="40"/>
      <c r="L18" s="40"/>
      <c r="M18" s="40"/>
      <c r="N18" s="40"/>
      <c r="O18" s="40"/>
    </row>
    <row r="19" spans="1:16" x14ac:dyDescent="0.25">
      <c r="A19" s="85" t="s">
        <v>25</v>
      </c>
      <c r="B19" s="85">
        <v>3</v>
      </c>
      <c r="C19" s="72" t="s">
        <v>26</v>
      </c>
      <c r="D19" s="85"/>
      <c r="E19" s="86">
        <v>0.151</v>
      </c>
      <c r="F19" s="87">
        <v>90000</v>
      </c>
      <c r="G19" s="88">
        <f t="shared" si="0"/>
        <v>13590</v>
      </c>
      <c r="I19" s="40"/>
      <c r="J19" s="40"/>
      <c r="K19" s="40"/>
      <c r="L19" s="40"/>
      <c r="M19" s="40"/>
      <c r="N19" s="40"/>
      <c r="O19" s="40"/>
    </row>
    <row r="20" spans="1:16" x14ac:dyDescent="0.25">
      <c r="A20" s="85" t="s">
        <v>23</v>
      </c>
      <c r="B20" s="85">
        <v>3.5</v>
      </c>
      <c r="C20" s="72" t="s">
        <v>27</v>
      </c>
      <c r="D20" s="85"/>
      <c r="E20" s="86">
        <v>1.6E-2</v>
      </c>
      <c r="F20" s="87">
        <v>80000</v>
      </c>
      <c r="G20" s="88">
        <f t="shared" si="0"/>
        <v>1280</v>
      </c>
      <c r="I20" s="40"/>
      <c r="J20" s="40"/>
      <c r="K20" s="40"/>
      <c r="L20" s="40"/>
      <c r="M20" s="40"/>
      <c r="N20" s="40"/>
      <c r="O20" s="40"/>
    </row>
    <row r="21" spans="1:16" x14ac:dyDescent="0.25">
      <c r="A21" s="85" t="s">
        <v>28</v>
      </c>
      <c r="B21" s="85">
        <v>3</v>
      </c>
      <c r="C21" s="70" t="s">
        <v>29</v>
      </c>
      <c r="D21" s="91"/>
      <c r="E21" s="92">
        <v>0.36</v>
      </c>
      <c r="F21" s="87">
        <v>85000</v>
      </c>
      <c r="G21" s="88">
        <f t="shared" si="0"/>
        <v>30600</v>
      </c>
      <c r="I21" s="40"/>
      <c r="J21" s="40"/>
      <c r="K21" s="40"/>
      <c r="L21" s="40"/>
      <c r="M21" s="40"/>
      <c r="N21" s="40"/>
      <c r="O21" s="40"/>
    </row>
    <row r="22" spans="1:16" x14ac:dyDescent="0.25">
      <c r="A22" s="85">
        <v>57</v>
      </c>
      <c r="B22" s="85">
        <v>3</v>
      </c>
      <c r="C22" s="71" t="s">
        <v>30</v>
      </c>
      <c r="D22" s="85"/>
      <c r="E22" s="89">
        <v>0.13</v>
      </c>
      <c r="F22" s="87">
        <v>90000</v>
      </c>
      <c r="G22" s="88">
        <f t="shared" si="0"/>
        <v>11700</v>
      </c>
      <c r="I22" s="40"/>
      <c r="J22" s="40"/>
      <c r="K22" s="40"/>
      <c r="L22" s="40"/>
      <c r="M22" s="40"/>
      <c r="N22" s="40"/>
      <c r="O22" s="40"/>
    </row>
    <row r="23" spans="1:16" x14ac:dyDescent="0.25">
      <c r="A23" s="85">
        <v>57</v>
      </c>
      <c r="B23" s="85">
        <v>3</v>
      </c>
      <c r="C23" s="70" t="s">
        <v>31</v>
      </c>
      <c r="D23" s="93"/>
      <c r="E23" s="89">
        <v>0.98399999999999999</v>
      </c>
      <c r="F23" s="87">
        <v>90000</v>
      </c>
      <c r="G23" s="88">
        <f t="shared" si="0"/>
        <v>88560</v>
      </c>
      <c r="I23" s="40"/>
      <c r="J23" s="40"/>
      <c r="K23" s="40"/>
      <c r="L23" s="40"/>
      <c r="M23" s="40"/>
      <c r="N23" s="40"/>
      <c r="O23" s="40"/>
    </row>
    <row r="24" spans="1:16" x14ac:dyDescent="0.25">
      <c r="A24" s="91">
        <v>76</v>
      </c>
      <c r="B24" s="91">
        <v>3.5</v>
      </c>
      <c r="C24" s="70" t="s">
        <v>32</v>
      </c>
      <c r="D24" s="91"/>
      <c r="E24" s="92">
        <v>2.0110000000000001</v>
      </c>
      <c r="F24" s="87">
        <v>85000</v>
      </c>
      <c r="G24" s="88">
        <f t="shared" si="0"/>
        <v>170935</v>
      </c>
      <c r="I24" s="40"/>
      <c r="J24" s="40"/>
      <c r="K24" s="40"/>
      <c r="L24" s="40"/>
      <c r="M24" s="40"/>
      <c r="N24" s="40"/>
      <c r="O24" s="40"/>
    </row>
    <row r="25" spans="1:16" x14ac:dyDescent="0.25">
      <c r="A25" s="91">
        <v>89</v>
      </c>
      <c r="B25" s="91">
        <v>3.5</v>
      </c>
      <c r="C25" s="70" t="s">
        <v>33</v>
      </c>
      <c r="D25" s="91"/>
      <c r="E25" s="92">
        <v>0.61199999999999999</v>
      </c>
      <c r="F25" s="87">
        <v>85000</v>
      </c>
      <c r="G25" s="88">
        <f t="shared" si="0"/>
        <v>52020</v>
      </c>
      <c r="I25" s="40"/>
      <c r="J25" s="40"/>
      <c r="K25" s="40"/>
      <c r="L25" s="40"/>
      <c r="M25" s="40"/>
      <c r="N25" s="40"/>
      <c r="O25" s="40"/>
    </row>
    <row r="26" spans="1:16" x14ac:dyDescent="0.25">
      <c r="A26" s="91">
        <v>108</v>
      </c>
      <c r="B26" s="91">
        <v>4</v>
      </c>
      <c r="C26" s="70" t="s">
        <v>146</v>
      </c>
      <c r="D26" s="91"/>
      <c r="E26" s="92">
        <v>0.877</v>
      </c>
      <c r="F26" s="87">
        <v>80000</v>
      </c>
      <c r="G26" s="88">
        <f t="shared" si="0"/>
        <v>70160</v>
      </c>
      <c r="I26" s="40"/>
      <c r="J26" s="40"/>
      <c r="K26" s="40"/>
      <c r="L26" s="40"/>
      <c r="M26" s="40"/>
      <c r="N26" s="40"/>
      <c r="O26" s="40"/>
    </row>
    <row r="27" spans="1:16" x14ac:dyDescent="0.25">
      <c r="A27" s="91">
        <v>133</v>
      </c>
      <c r="B27" s="91">
        <v>4</v>
      </c>
      <c r="C27" s="70" t="s">
        <v>34</v>
      </c>
      <c r="D27" s="93"/>
      <c r="E27" s="89">
        <v>7.8E-2</v>
      </c>
      <c r="F27" s="87">
        <v>85000</v>
      </c>
      <c r="G27" s="88">
        <f t="shared" si="0"/>
        <v>6630</v>
      </c>
      <c r="I27" s="40"/>
      <c r="J27" s="40"/>
      <c r="K27" s="40"/>
      <c r="L27" s="40"/>
      <c r="M27" s="40"/>
      <c r="N27" s="40"/>
      <c r="O27" s="40"/>
    </row>
    <row r="28" spans="1:16" x14ac:dyDescent="0.25">
      <c r="A28" s="91">
        <v>133</v>
      </c>
      <c r="B28" s="91">
        <v>4</v>
      </c>
      <c r="C28" s="70" t="s">
        <v>35</v>
      </c>
      <c r="D28" s="91">
        <v>20</v>
      </c>
      <c r="E28" s="94">
        <v>1.125</v>
      </c>
      <c r="F28" s="87">
        <v>90000</v>
      </c>
      <c r="G28" s="88">
        <f t="shared" si="0"/>
        <v>101250</v>
      </c>
      <c r="I28" s="40"/>
      <c r="J28" s="40"/>
      <c r="K28" s="40"/>
      <c r="L28" s="40"/>
      <c r="M28" s="40"/>
      <c r="N28" s="40"/>
      <c r="O28" s="40"/>
    </row>
    <row r="29" spans="1:16" x14ac:dyDescent="0.25">
      <c r="A29" s="91">
        <v>133</v>
      </c>
      <c r="B29" s="91">
        <v>4.5</v>
      </c>
      <c r="C29" s="70" t="s">
        <v>36</v>
      </c>
      <c r="D29" s="91">
        <v>20</v>
      </c>
      <c r="E29" s="94">
        <v>0.34300000000000003</v>
      </c>
      <c r="F29" s="87">
        <v>90000</v>
      </c>
      <c r="G29" s="88">
        <f t="shared" si="0"/>
        <v>30870.000000000004</v>
      </c>
      <c r="I29" s="40"/>
      <c r="J29" s="40"/>
      <c r="K29" s="40"/>
      <c r="L29" s="40"/>
      <c r="M29" s="40"/>
      <c r="N29" s="40"/>
      <c r="O29" s="40"/>
      <c r="P29" s="40"/>
    </row>
    <row r="30" spans="1:16" x14ac:dyDescent="0.25">
      <c r="A30" s="91">
        <v>159</v>
      </c>
      <c r="B30" s="91">
        <v>4</v>
      </c>
      <c r="C30" s="71" t="s">
        <v>37</v>
      </c>
      <c r="D30" s="91"/>
      <c r="E30" s="92">
        <v>1.6439999999999999</v>
      </c>
      <c r="F30" s="87">
        <v>85000</v>
      </c>
      <c r="G30" s="88">
        <f t="shared" si="0"/>
        <v>139740</v>
      </c>
      <c r="I30" s="40"/>
      <c r="J30" s="40"/>
      <c r="K30" s="40"/>
      <c r="L30" s="40"/>
      <c r="M30" s="40"/>
      <c r="N30" s="40"/>
      <c r="O30" s="40"/>
      <c r="P30" s="40"/>
    </row>
    <row r="31" spans="1:16" x14ac:dyDescent="0.25">
      <c r="A31" s="123" t="s">
        <v>38</v>
      </c>
      <c r="B31" s="123"/>
      <c r="C31" s="123"/>
      <c r="D31" s="123"/>
      <c r="E31" s="123"/>
      <c r="F31" s="123"/>
      <c r="G31" s="123"/>
      <c r="I31" s="40"/>
      <c r="J31" s="40"/>
      <c r="K31" s="40"/>
      <c r="L31" s="40"/>
      <c r="M31" s="40"/>
      <c r="N31" s="40"/>
      <c r="O31" s="40"/>
      <c r="P31" s="40"/>
    </row>
    <row r="32" spans="1:16" x14ac:dyDescent="0.25">
      <c r="A32" s="91" t="s">
        <v>9</v>
      </c>
      <c r="B32" s="91">
        <v>2.8</v>
      </c>
      <c r="C32" s="71" t="s">
        <v>39</v>
      </c>
      <c r="D32" s="91"/>
      <c r="E32" s="92">
        <v>0.54600000000000004</v>
      </c>
      <c r="F32" s="87">
        <v>59000</v>
      </c>
      <c r="G32" s="88">
        <f>E32*F32</f>
        <v>32214.000000000004</v>
      </c>
      <c r="I32" s="40"/>
      <c r="J32" s="40"/>
      <c r="K32" s="40"/>
      <c r="L32" s="40"/>
      <c r="M32" s="40"/>
      <c r="N32" s="40"/>
      <c r="O32" s="40"/>
      <c r="P32" s="40"/>
    </row>
    <row r="33" spans="1:16" x14ac:dyDescent="0.25">
      <c r="A33" s="91" t="s">
        <v>15</v>
      </c>
      <c r="B33" s="91">
        <v>2.8</v>
      </c>
      <c r="C33" s="71" t="s">
        <v>187</v>
      </c>
      <c r="D33" s="91"/>
      <c r="E33" s="92">
        <v>5.17</v>
      </c>
      <c r="F33" s="87">
        <v>48000</v>
      </c>
      <c r="G33" s="88">
        <f t="shared" ref="G33:G93" si="1">E33*F33</f>
        <v>248160</v>
      </c>
      <c r="I33" s="40"/>
      <c r="J33" s="40"/>
      <c r="K33" s="40"/>
      <c r="L33" s="40"/>
      <c r="M33" s="40"/>
      <c r="N33" s="40"/>
      <c r="O33" s="40"/>
      <c r="P33" s="40"/>
    </row>
    <row r="34" spans="1:16" x14ac:dyDescent="0.25">
      <c r="A34" s="91" t="s">
        <v>17</v>
      </c>
      <c r="B34" s="91">
        <v>2.8</v>
      </c>
      <c r="C34" s="73" t="s">
        <v>40</v>
      </c>
      <c r="D34" s="85"/>
      <c r="E34" s="95">
        <v>1.7999999999999999E-2</v>
      </c>
      <c r="F34" s="87">
        <v>59000</v>
      </c>
      <c r="G34" s="88">
        <f t="shared" si="1"/>
        <v>1062</v>
      </c>
      <c r="I34" s="40"/>
      <c r="J34" s="40"/>
      <c r="K34" s="40"/>
      <c r="L34" s="40"/>
      <c r="M34" s="40"/>
      <c r="N34" s="40"/>
      <c r="O34" s="40"/>
      <c r="P34" s="40"/>
    </row>
    <row r="35" spans="1:16" x14ac:dyDescent="0.25">
      <c r="A35" s="91" t="s">
        <v>21</v>
      </c>
      <c r="B35" s="91">
        <v>2.8</v>
      </c>
      <c r="C35" s="71" t="s">
        <v>41</v>
      </c>
      <c r="D35" s="91"/>
      <c r="E35" s="92">
        <v>0.27300000000000002</v>
      </c>
      <c r="F35" s="87">
        <v>59000</v>
      </c>
      <c r="G35" s="88">
        <f t="shared" si="1"/>
        <v>16107.000000000002</v>
      </c>
      <c r="I35" s="40"/>
      <c r="J35" s="40"/>
      <c r="K35" s="40"/>
      <c r="L35" s="40"/>
      <c r="M35" s="40"/>
      <c r="N35" s="40"/>
      <c r="O35" s="40"/>
      <c r="P35" s="40"/>
    </row>
    <row r="36" spans="1:16" x14ac:dyDescent="0.25">
      <c r="A36" s="91" t="s">
        <v>21</v>
      </c>
      <c r="B36" s="91">
        <v>3.2</v>
      </c>
      <c r="C36" s="70" t="s">
        <v>42</v>
      </c>
      <c r="D36" s="91"/>
      <c r="E36" s="92">
        <v>0.05</v>
      </c>
      <c r="F36" s="87">
        <v>59000</v>
      </c>
      <c r="G36" s="88">
        <f t="shared" si="1"/>
        <v>2950</v>
      </c>
      <c r="I36" s="40"/>
      <c r="J36" s="40"/>
      <c r="K36" s="40"/>
      <c r="L36" s="40"/>
      <c r="M36" s="40"/>
      <c r="N36" s="40"/>
      <c r="O36" s="40"/>
      <c r="P36" s="40"/>
    </row>
    <row r="37" spans="1:16" x14ac:dyDescent="0.25">
      <c r="A37" s="21" t="s">
        <v>21</v>
      </c>
      <c r="B37" s="21">
        <v>3.2</v>
      </c>
      <c r="C37" s="77" t="s">
        <v>43</v>
      </c>
      <c r="D37" s="29"/>
      <c r="E37" s="96">
        <v>1.3260000000000001</v>
      </c>
      <c r="F37" s="87">
        <v>53000</v>
      </c>
      <c r="G37" s="88">
        <f t="shared" si="1"/>
        <v>70278</v>
      </c>
      <c r="I37" s="40"/>
      <c r="J37" s="40"/>
      <c r="K37" s="40"/>
      <c r="L37" s="40"/>
      <c r="M37" s="40"/>
      <c r="N37" s="40"/>
      <c r="O37" s="40"/>
      <c r="P37" s="40"/>
    </row>
    <row r="38" spans="1:16" x14ac:dyDescent="0.25">
      <c r="A38" s="21" t="s">
        <v>21</v>
      </c>
      <c r="B38" s="21">
        <v>3.2</v>
      </c>
      <c r="C38" s="77" t="s">
        <v>44</v>
      </c>
      <c r="D38" s="29"/>
      <c r="E38" s="96">
        <v>4.9889999999999999</v>
      </c>
      <c r="F38" s="87">
        <v>53000</v>
      </c>
      <c r="G38" s="88">
        <f t="shared" si="1"/>
        <v>264417</v>
      </c>
      <c r="I38" s="40"/>
      <c r="J38" s="40"/>
      <c r="K38" s="40"/>
      <c r="L38" s="40"/>
      <c r="M38" s="40"/>
      <c r="N38" s="40"/>
      <c r="O38" s="40"/>
      <c r="P38" s="40"/>
    </row>
    <row r="39" spans="1:16" ht="15.75" customHeight="1" x14ac:dyDescent="0.25">
      <c r="A39" s="91" t="s">
        <v>23</v>
      </c>
      <c r="B39" s="91">
        <v>3.5</v>
      </c>
      <c r="C39" s="72" t="s">
        <v>45</v>
      </c>
      <c r="D39" s="91"/>
      <c r="E39" s="97">
        <v>3.6999999999999998E-2</v>
      </c>
      <c r="F39" s="87">
        <v>53000</v>
      </c>
      <c r="G39" s="88">
        <f t="shared" si="1"/>
        <v>1961</v>
      </c>
      <c r="I39" s="40"/>
      <c r="J39" s="40"/>
      <c r="K39" s="40"/>
      <c r="L39" s="40"/>
      <c r="M39" s="40"/>
      <c r="N39" s="40"/>
      <c r="O39" s="40"/>
      <c r="P39" s="40"/>
    </row>
    <row r="40" spans="1:16" x14ac:dyDescent="0.25">
      <c r="A40" s="91">
        <v>57</v>
      </c>
      <c r="B40" s="91">
        <v>3</v>
      </c>
      <c r="C40" s="72" t="s">
        <v>74</v>
      </c>
      <c r="D40" s="91"/>
      <c r="E40" s="97">
        <v>9.2479999999999993</v>
      </c>
      <c r="F40" s="87">
        <v>59000</v>
      </c>
      <c r="G40" s="88">
        <f t="shared" si="1"/>
        <v>545632</v>
      </c>
      <c r="I40" s="40"/>
      <c r="J40" s="40"/>
      <c r="K40" s="40"/>
      <c r="L40" s="40"/>
      <c r="M40" s="40"/>
      <c r="N40" s="40"/>
      <c r="O40" s="40"/>
      <c r="P40" s="40"/>
    </row>
    <row r="41" spans="1:16" x14ac:dyDescent="0.25">
      <c r="A41" s="91">
        <v>57</v>
      </c>
      <c r="B41" s="91">
        <v>3.5</v>
      </c>
      <c r="C41" s="70" t="s">
        <v>46</v>
      </c>
      <c r="D41" s="91"/>
      <c r="E41" s="92">
        <v>2.1000000000000001E-2</v>
      </c>
      <c r="F41" s="87">
        <v>59000</v>
      </c>
      <c r="G41" s="88">
        <f t="shared" si="1"/>
        <v>1239</v>
      </c>
      <c r="I41" s="40"/>
      <c r="J41" s="40"/>
      <c r="K41" s="40"/>
      <c r="L41" s="40"/>
      <c r="M41" s="40"/>
      <c r="N41" s="40"/>
      <c r="O41" s="40"/>
      <c r="P41" s="40"/>
    </row>
    <row r="42" spans="1:16" x14ac:dyDescent="0.25">
      <c r="A42" s="91" t="s">
        <v>47</v>
      </c>
      <c r="B42" s="91">
        <v>4.5</v>
      </c>
      <c r="C42" s="70" t="s">
        <v>48</v>
      </c>
      <c r="D42" s="91">
        <v>20</v>
      </c>
      <c r="E42" s="94">
        <v>2.11</v>
      </c>
      <c r="F42" s="87">
        <v>59000</v>
      </c>
      <c r="G42" s="88">
        <f t="shared" si="1"/>
        <v>124489.99999999999</v>
      </c>
      <c r="I42" s="40"/>
      <c r="J42" s="40"/>
      <c r="K42" s="40"/>
      <c r="L42" s="40"/>
      <c r="M42" s="40"/>
      <c r="N42" s="40"/>
      <c r="O42" s="40"/>
      <c r="P42" s="40"/>
    </row>
    <row r="43" spans="1:16" x14ac:dyDescent="0.25">
      <c r="A43" s="91">
        <v>76</v>
      </c>
      <c r="B43" s="91">
        <v>4</v>
      </c>
      <c r="C43" s="71" t="s">
        <v>49</v>
      </c>
      <c r="D43" s="85"/>
      <c r="E43" s="89">
        <v>0.161</v>
      </c>
      <c r="F43" s="87">
        <v>53000</v>
      </c>
      <c r="G43" s="88">
        <f t="shared" si="1"/>
        <v>8533</v>
      </c>
      <c r="I43" s="40"/>
      <c r="J43" s="40"/>
      <c r="K43" s="40"/>
      <c r="L43" s="40"/>
      <c r="M43" s="40"/>
      <c r="N43" s="40"/>
      <c r="O43" s="40"/>
      <c r="P43" s="40"/>
    </row>
    <row r="44" spans="1:16" x14ac:dyDescent="0.25">
      <c r="A44" s="91">
        <v>76</v>
      </c>
      <c r="B44" s="91">
        <v>4</v>
      </c>
      <c r="C44" s="70" t="s">
        <v>144</v>
      </c>
      <c r="D44" s="91">
        <v>20</v>
      </c>
      <c r="E44" s="94">
        <v>0.51100000000000001</v>
      </c>
      <c r="F44" s="87">
        <v>59000</v>
      </c>
      <c r="G44" s="88">
        <f t="shared" si="1"/>
        <v>30149</v>
      </c>
      <c r="I44" s="40"/>
      <c r="J44" s="40"/>
      <c r="K44" s="40"/>
      <c r="L44" s="40"/>
      <c r="M44" s="40"/>
      <c r="N44" s="40"/>
      <c r="O44" s="40"/>
      <c r="P44" s="40"/>
    </row>
    <row r="45" spans="1:16" x14ac:dyDescent="0.25">
      <c r="A45" s="91">
        <v>76</v>
      </c>
      <c r="B45" s="91">
        <v>4</v>
      </c>
      <c r="C45" s="70" t="s">
        <v>51</v>
      </c>
      <c r="D45" s="91"/>
      <c r="E45" s="92">
        <v>10.927</v>
      </c>
      <c r="F45" s="87">
        <v>59000</v>
      </c>
      <c r="G45" s="88">
        <f t="shared" si="1"/>
        <v>644693</v>
      </c>
      <c r="I45" s="40"/>
      <c r="J45" s="40"/>
      <c r="K45" s="40"/>
      <c r="L45" s="40"/>
      <c r="M45" s="40"/>
      <c r="N45" s="40"/>
      <c r="O45" s="40"/>
      <c r="P45" s="40"/>
    </row>
    <row r="46" spans="1:16" x14ac:dyDescent="0.25">
      <c r="A46" s="91" t="s">
        <v>52</v>
      </c>
      <c r="B46" s="91">
        <v>3.5</v>
      </c>
      <c r="C46" s="70" t="s">
        <v>53</v>
      </c>
      <c r="D46" s="91">
        <v>20</v>
      </c>
      <c r="E46" s="94">
        <v>1.2330000000000001</v>
      </c>
      <c r="F46" s="87">
        <v>59000</v>
      </c>
      <c r="G46" s="88">
        <f t="shared" si="1"/>
        <v>72747</v>
      </c>
      <c r="I46" s="40"/>
      <c r="J46" s="40"/>
      <c r="K46" s="40"/>
      <c r="L46" s="40"/>
      <c r="M46" s="40"/>
      <c r="N46" s="40"/>
      <c r="O46" s="40"/>
      <c r="P46" s="40"/>
    </row>
    <row r="47" spans="1:16" x14ac:dyDescent="0.25">
      <c r="A47" s="91" t="s">
        <v>52</v>
      </c>
      <c r="B47" s="91">
        <v>4</v>
      </c>
      <c r="C47" s="70" t="s">
        <v>54</v>
      </c>
      <c r="D47" s="91">
        <v>20</v>
      </c>
      <c r="E47" s="94">
        <v>0.38700000000000001</v>
      </c>
      <c r="F47" s="87">
        <v>59000</v>
      </c>
      <c r="G47" s="88">
        <f t="shared" si="1"/>
        <v>22833</v>
      </c>
      <c r="I47" s="40"/>
      <c r="J47" s="40"/>
      <c r="K47" s="40"/>
      <c r="L47" s="40"/>
      <c r="M47" s="40"/>
      <c r="N47" s="40"/>
      <c r="O47" s="40"/>
      <c r="P47" s="40"/>
    </row>
    <row r="48" spans="1:16" x14ac:dyDescent="0.25">
      <c r="A48" s="91">
        <v>89</v>
      </c>
      <c r="B48" s="91">
        <v>3</v>
      </c>
      <c r="C48" s="70" t="s">
        <v>55</v>
      </c>
      <c r="D48" s="91"/>
      <c r="E48" s="94">
        <f>1.37+0.1</f>
        <v>1.4700000000000002</v>
      </c>
      <c r="F48" s="87">
        <v>59000</v>
      </c>
      <c r="G48" s="88">
        <f t="shared" si="1"/>
        <v>86730.000000000015</v>
      </c>
      <c r="I48" s="40"/>
      <c r="J48" s="40"/>
      <c r="K48" s="40"/>
      <c r="L48" s="40"/>
      <c r="M48" s="40"/>
      <c r="N48" s="40"/>
      <c r="O48" s="40"/>
      <c r="P48" s="40"/>
    </row>
    <row r="49" spans="1:16" x14ac:dyDescent="0.25">
      <c r="A49" s="91">
        <v>89</v>
      </c>
      <c r="B49" s="91">
        <v>5</v>
      </c>
      <c r="C49" s="72" t="s">
        <v>56</v>
      </c>
      <c r="D49" s="85"/>
      <c r="E49" s="98">
        <v>6.2E-2</v>
      </c>
      <c r="F49" s="87">
        <v>59000</v>
      </c>
      <c r="G49" s="88">
        <f t="shared" si="1"/>
        <v>3658</v>
      </c>
      <c r="I49" s="40"/>
      <c r="J49" s="40"/>
      <c r="K49" s="40"/>
      <c r="L49" s="40"/>
      <c r="M49" s="40"/>
      <c r="N49" s="40"/>
      <c r="O49" s="40"/>
      <c r="P49" s="40"/>
    </row>
    <row r="50" spans="1:16" x14ac:dyDescent="0.25">
      <c r="A50" s="91">
        <v>102</v>
      </c>
      <c r="B50" s="91">
        <v>3</v>
      </c>
      <c r="C50" s="72" t="s">
        <v>57</v>
      </c>
      <c r="D50" s="85"/>
      <c r="E50" s="98">
        <v>4.5999999999999999E-2</v>
      </c>
      <c r="F50" s="87">
        <v>59000</v>
      </c>
      <c r="G50" s="88">
        <f t="shared" si="1"/>
        <v>2714</v>
      </c>
      <c r="I50" s="40"/>
      <c r="J50" s="40"/>
      <c r="K50" s="40"/>
      <c r="L50" s="40"/>
      <c r="M50" s="40"/>
      <c r="N50" s="40"/>
      <c r="O50" s="40"/>
      <c r="P50" s="40"/>
    </row>
    <row r="51" spans="1:16" x14ac:dyDescent="0.25">
      <c r="A51" s="91">
        <v>102</v>
      </c>
      <c r="B51" s="91">
        <v>3</v>
      </c>
      <c r="C51" s="72" t="s">
        <v>58</v>
      </c>
      <c r="D51" s="91"/>
      <c r="E51" s="99">
        <v>0.16200000000000001</v>
      </c>
      <c r="F51" s="87">
        <v>59000</v>
      </c>
      <c r="G51" s="88">
        <f t="shared" si="1"/>
        <v>9558</v>
      </c>
      <c r="I51" s="40"/>
      <c r="J51" s="40"/>
      <c r="K51" s="40"/>
      <c r="L51" s="40"/>
      <c r="M51" s="40"/>
      <c r="N51" s="40"/>
      <c r="O51" s="40"/>
      <c r="P51" s="40"/>
    </row>
    <row r="52" spans="1:16" x14ac:dyDescent="0.25">
      <c r="A52" s="91">
        <v>102</v>
      </c>
      <c r="B52" s="91">
        <v>3.5</v>
      </c>
      <c r="C52" s="70" t="s">
        <v>59</v>
      </c>
      <c r="D52" s="91"/>
      <c r="E52" s="94">
        <v>1.496</v>
      </c>
      <c r="F52" s="87">
        <v>59000</v>
      </c>
      <c r="G52" s="88">
        <f t="shared" si="1"/>
        <v>88264</v>
      </c>
      <c r="I52" s="40"/>
      <c r="J52" s="40"/>
      <c r="K52" s="40"/>
      <c r="L52" s="40"/>
      <c r="M52" s="40"/>
      <c r="N52" s="40"/>
      <c r="O52" s="40"/>
      <c r="P52" s="40"/>
    </row>
    <row r="53" spans="1:16" x14ac:dyDescent="0.25">
      <c r="A53" s="91">
        <v>102</v>
      </c>
      <c r="B53" s="91">
        <v>4</v>
      </c>
      <c r="C53" s="72" t="s">
        <v>60</v>
      </c>
      <c r="D53" s="91"/>
      <c r="E53" s="99">
        <v>0.14099999999999999</v>
      </c>
      <c r="F53" s="87">
        <v>59000</v>
      </c>
      <c r="G53" s="88">
        <f t="shared" si="1"/>
        <v>8319</v>
      </c>
      <c r="I53" s="40"/>
      <c r="J53" s="40"/>
      <c r="K53" s="40"/>
      <c r="L53" s="40"/>
      <c r="M53" s="40"/>
      <c r="N53" s="40"/>
      <c r="O53" s="40"/>
      <c r="P53" s="40"/>
    </row>
    <row r="54" spans="1:16" x14ac:dyDescent="0.25">
      <c r="A54" s="91" t="s">
        <v>61</v>
      </c>
      <c r="B54" s="91">
        <v>4</v>
      </c>
      <c r="C54" s="70" t="s">
        <v>62</v>
      </c>
      <c r="D54" s="91"/>
      <c r="E54" s="94">
        <v>2.0289999999999999</v>
      </c>
      <c r="F54" s="87">
        <v>59000</v>
      </c>
      <c r="G54" s="88">
        <f t="shared" si="1"/>
        <v>119711</v>
      </c>
      <c r="I54" s="40"/>
      <c r="J54" s="40"/>
      <c r="K54" s="40"/>
      <c r="L54" s="40"/>
      <c r="M54" s="40"/>
      <c r="N54" s="40"/>
      <c r="O54" s="40"/>
      <c r="P54" s="40"/>
    </row>
    <row r="55" spans="1:16" x14ac:dyDescent="0.25">
      <c r="A55" s="91">
        <v>114</v>
      </c>
      <c r="B55" s="91">
        <v>4.5</v>
      </c>
      <c r="C55" s="70" t="s">
        <v>63</v>
      </c>
      <c r="D55" s="91"/>
      <c r="E55" s="92">
        <v>9.1999999999999998E-2</v>
      </c>
      <c r="F55" s="87">
        <v>59000</v>
      </c>
      <c r="G55" s="88">
        <f t="shared" si="1"/>
        <v>5428</v>
      </c>
      <c r="I55" s="40"/>
      <c r="J55" s="40"/>
      <c r="K55" s="40"/>
      <c r="L55" s="40"/>
      <c r="M55" s="40"/>
      <c r="N55" s="40"/>
      <c r="O55" s="40"/>
      <c r="P55" s="40"/>
    </row>
    <row r="56" spans="1:16" x14ac:dyDescent="0.25">
      <c r="A56" s="91">
        <v>127</v>
      </c>
      <c r="B56" s="91">
        <v>3.5</v>
      </c>
      <c r="C56" s="70" t="s">
        <v>144</v>
      </c>
      <c r="D56" s="91">
        <v>20</v>
      </c>
      <c r="E56" s="94">
        <v>1.407</v>
      </c>
      <c r="F56" s="87">
        <v>59000</v>
      </c>
      <c r="G56" s="88">
        <f t="shared" si="1"/>
        <v>83013</v>
      </c>
      <c r="I56" s="40"/>
      <c r="J56" s="40"/>
      <c r="K56" s="40"/>
      <c r="L56" s="40"/>
      <c r="M56" s="40"/>
      <c r="N56" s="40"/>
      <c r="O56" s="40"/>
      <c r="P56" s="40"/>
    </row>
    <row r="57" spans="1:16" x14ac:dyDescent="0.25">
      <c r="A57" s="91">
        <v>133</v>
      </c>
      <c r="B57" s="91">
        <v>4</v>
      </c>
      <c r="C57" s="71" t="s">
        <v>64</v>
      </c>
      <c r="D57" s="85"/>
      <c r="E57" s="89">
        <v>0.14699999999999999</v>
      </c>
      <c r="F57" s="87">
        <v>53000</v>
      </c>
      <c r="G57" s="88">
        <f t="shared" si="1"/>
        <v>7791</v>
      </c>
      <c r="I57" s="40"/>
      <c r="J57" s="40"/>
      <c r="K57" s="40"/>
      <c r="L57" s="40"/>
      <c r="M57" s="40"/>
      <c r="N57" s="40"/>
      <c r="O57" s="40"/>
      <c r="P57" s="40"/>
    </row>
    <row r="58" spans="1:16" x14ac:dyDescent="0.25">
      <c r="A58" s="91">
        <v>152</v>
      </c>
      <c r="B58" s="91">
        <v>4.5</v>
      </c>
      <c r="C58" s="72" t="s">
        <v>65</v>
      </c>
      <c r="D58" s="85"/>
      <c r="E58" s="98">
        <v>8.4649999999999999</v>
      </c>
      <c r="F58" s="87">
        <v>59000</v>
      </c>
      <c r="G58" s="88">
        <f t="shared" si="1"/>
        <v>499435</v>
      </c>
      <c r="I58" s="40"/>
      <c r="J58" s="40"/>
      <c r="K58" s="40"/>
      <c r="L58" s="40"/>
      <c r="M58" s="40"/>
      <c r="N58" s="40"/>
      <c r="O58" s="40"/>
      <c r="P58" s="40"/>
    </row>
    <row r="59" spans="1:16" x14ac:dyDescent="0.25">
      <c r="A59" s="91">
        <v>159</v>
      </c>
      <c r="B59" s="91">
        <v>7</v>
      </c>
      <c r="C59" s="72" t="s">
        <v>66</v>
      </c>
      <c r="D59" s="91"/>
      <c r="E59" s="99">
        <v>0.217</v>
      </c>
      <c r="F59" s="87">
        <v>62000</v>
      </c>
      <c r="G59" s="88">
        <f t="shared" si="1"/>
        <v>13454</v>
      </c>
      <c r="I59" s="40"/>
      <c r="J59" s="40"/>
      <c r="K59" s="40"/>
      <c r="L59" s="40"/>
      <c r="M59" s="40"/>
      <c r="N59" s="40"/>
      <c r="O59" s="40"/>
      <c r="P59" s="40"/>
    </row>
    <row r="60" spans="1:16" x14ac:dyDescent="0.25">
      <c r="A60" s="91">
        <v>159</v>
      </c>
      <c r="B60" s="91">
        <v>7</v>
      </c>
      <c r="C60" s="70" t="s">
        <v>67</v>
      </c>
      <c r="D60" s="91"/>
      <c r="E60" s="94">
        <v>2.7330000000000001</v>
      </c>
      <c r="F60" s="87">
        <v>62000</v>
      </c>
      <c r="G60" s="88">
        <f t="shared" si="1"/>
        <v>169446</v>
      </c>
      <c r="I60" s="40"/>
      <c r="J60" s="40"/>
      <c r="K60" s="40"/>
      <c r="L60" s="40"/>
      <c r="M60" s="40"/>
      <c r="N60" s="40"/>
      <c r="O60" s="40"/>
      <c r="P60" s="40"/>
    </row>
    <row r="61" spans="1:16" x14ac:dyDescent="0.25">
      <c r="A61" s="91">
        <v>159</v>
      </c>
      <c r="B61" s="91">
        <v>7</v>
      </c>
      <c r="C61" s="70" t="s">
        <v>50</v>
      </c>
      <c r="D61" s="91"/>
      <c r="E61" s="94">
        <v>0.94499999999999995</v>
      </c>
      <c r="F61" s="87">
        <v>55000</v>
      </c>
      <c r="G61" s="88">
        <f t="shared" si="1"/>
        <v>51975</v>
      </c>
      <c r="I61" s="40"/>
      <c r="J61" s="40"/>
      <c r="K61" s="40"/>
      <c r="L61" s="40"/>
      <c r="M61" s="40"/>
      <c r="N61" s="40"/>
      <c r="O61" s="40"/>
      <c r="P61" s="40"/>
    </row>
    <row r="62" spans="1:16" x14ac:dyDescent="0.25">
      <c r="A62" s="91">
        <v>159</v>
      </c>
      <c r="B62" s="91">
        <v>8</v>
      </c>
      <c r="C62" s="70" t="s">
        <v>157</v>
      </c>
      <c r="D62" s="91"/>
      <c r="E62" s="94">
        <v>0.69199999999999995</v>
      </c>
      <c r="F62" s="87">
        <v>50000</v>
      </c>
      <c r="G62" s="88">
        <f t="shared" si="1"/>
        <v>34600</v>
      </c>
      <c r="I62" s="40"/>
      <c r="J62" s="40"/>
      <c r="K62" s="40"/>
      <c r="L62" s="40"/>
      <c r="M62" s="40"/>
      <c r="N62" s="40"/>
      <c r="O62" s="40"/>
      <c r="P62" s="40"/>
    </row>
    <row r="63" spans="1:16" x14ac:dyDescent="0.25">
      <c r="A63" s="91">
        <v>159</v>
      </c>
      <c r="B63" s="91">
        <v>8</v>
      </c>
      <c r="C63" s="70" t="s">
        <v>188</v>
      </c>
      <c r="D63" s="91" t="s">
        <v>69</v>
      </c>
      <c r="E63" s="94">
        <v>0.34599999999999997</v>
      </c>
      <c r="F63" s="87">
        <v>55000</v>
      </c>
      <c r="G63" s="88">
        <f t="shared" si="1"/>
        <v>19030</v>
      </c>
      <c r="I63" s="40"/>
      <c r="J63" s="40"/>
      <c r="K63" s="40"/>
      <c r="L63" s="40"/>
      <c r="M63" s="40"/>
      <c r="N63" s="40"/>
      <c r="O63" s="40"/>
      <c r="P63" s="40"/>
    </row>
    <row r="64" spans="1:16" ht="15.75" customHeight="1" x14ac:dyDescent="0.25">
      <c r="A64" s="91">
        <v>159</v>
      </c>
      <c r="B64" s="91">
        <v>8</v>
      </c>
      <c r="C64" s="71" t="s">
        <v>68</v>
      </c>
      <c r="D64" s="85">
        <v>20</v>
      </c>
      <c r="E64" s="89">
        <v>2.6760000000000002</v>
      </c>
      <c r="F64" s="87">
        <v>55000</v>
      </c>
      <c r="G64" s="88">
        <f t="shared" si="1"/>
        <v>147180</v>
      </c>
      <c r="I64" s="40"/>
      <c r="J64" s="40"/>
      <c r="K64" s="40"/>
      <c r="L64" s="40"/>
      <c r="M64" s="40"/>
      <c r="N64" s="40"/>
      <c r="O64" s="40"/>
      <c r="P64" s="40"/>
    </row>
    <row r="65" spans="1:16" x14ac:dyDescent="0.25">
      <c r="A65" s="21">
        <v>219</v>
      </c>
      <c r="B65" s="21">
        <v>4.5</v>
      </c>
      <c r="C65" s="78" t="s">
        <v>147</v>
      </c>
      <c r="D65" s="21">
        <v>20</v>
      </c>
      <c r="E65" s="100">
        <v>9.6869999999999994</v>
      </c>
      <c r="F65" s="87">
        <v>69000</v>
      </c>
      <c r="G65" s="88">
        <f t="shared" si="1"/>
        <v>668403</v>
      </c>
      <c r="I65" s="40"/>
      <c r="J65" s="40"/>
      <c r="K65" s="40"/>
      <c r="L65" s="40"/>
      <c r="M65" s="40"/>
      <c r="N65" s="40"/>
      <c r="O65" s="40"/>
      <c r="P65" s="40"/>
    </row>
    <row r="66" spans="1:16" x14ac:dyDescent="0.25">
      <c r="A66" s="91">
        <v>219</v>
      </c>
      <c r="B66" s="91">
        <v>7</v>
      </c>
      <c r="C66" s="72" t="s">
        <v>189</v>
      </c>
      <c r="D66" s="91">
        <v>20</v>
      </c>
      <c r="E66" s="94">
        <v>0.86399999999999999</v>
      </c>
      <c r="F66" s="87">
        <v>69000</v>
      </c>
      <c r="G66" s="88">
        <f t="shared" si="1"/>
        <v>59616</v>
      </c>
      <c r="I66" s="40"/>
      <c r="J66" s="40"/>
      <c r="K66" s="40"/>
      <c r="L66" s="40"/>
      <c r="M66" s="40"/>
      <c r="N66" s="40"/>
      <c r="O66" s="40"/>
      <c r="P66" s="40"/>
    </row>
    <row r="67" spans="1:16" x14ac:dyDescent="0.25">
      <c r="A67" s="91">
        <v>273</v>
      </c>
      <c r="B67" s="91">
        <v>7</v>
      </c>
      <c r="C67" s="72" t="s">
        <v>190</v>
      </c>
      <c r="D67" s="85">
        <v>20</v>
      </c>
      <c r="E67" s="89">
        <v>40.530999999999999</v>
      </c>
      <c r="F67" s="87">
        <v>68000</v>
      </c>
      <c r="G67" s="88">
        <f t="shared" si="1"/>
        <v>2756108</v>
      </c>
      <c r="I67" s="40"/>
      <c r="J67" s="40"/>
      <c r="K67" s="40"/>
      <c r="L67" s="40"/>
      <c r="M67" s="40"/>
      <c r="N67" s="40"/>
      <c r="O67" s="40"/>
      <c r="P67" s="40"/>
    </row>
    <row r="68" spans="1:16" x14ac:dyDescent="0.25">
      <c r="A68" s="91">
        <v>325</v>
      </c>
      <c r="B68" s="91">
        <v>6</v>
      </c>
      <c r="C68" s="71" t="s">
        <v>70</v>
      </c>
      <c r="D68" s="85"/>
      <c r="E68" s="89">
        <v>0.96399999999999997</v>
      </c>
      <c r="F68" s="87">
        <v>76000</v>
      </c>
      <c r="G68" s="88">
        <f t="shared" si="1"/>
        <v>73264</v>
      </c>
      <c r="I68" s="40"/>
      <c r="J68" s="40"/>
      <c r="K68" s="40"/>
      <c r="L68" s="40"/>
      <c r="M68" s="40"/>
      <c r="N68" s="40"/>
      <c r="O68" s="40"/>
      <c r="P68" s="40"/>
    </row>
    <row r="69" spans="1:16" x14ac:dyDescent="0.25">
      <c r="A69" s="91">
        <v>325</v>
      </c>
      <c r="B69" s="91">
        <v>8</v>
      </c>
      <c r="C69" s="72" t="s">
        <v>50</v>
      </c>
      <c r="D69" s="85" t="s">
        <v>69</v>
      </c>
      <c r="E69" s="89">
        <f>90.12-18.011</f>
        <v>72.109000000000009</v>
      </c>
      <c r="F69" s="87">
        <v>77500</v>
      </c>
      <c r="G69" s="88">
        <f t="shared" si="1"/>
        <v>5588447.5000000009</v>
      </c>
      <c r="I69" s="40"/>
      <c r="J69" s="40"/>
      <c r="K69" s="40"/>
      <c r="L69" s="40"/>
      <c r="M69" s="40"/>
      <c r="N69" s="40"/>
      <c r="O69" s="40"/>
      <c r="P69" s="40"/>
    </row>
    <row r="70" spans="1:16" x14ac:dyDescent="0.25">
      <c r="A70" s="91">
        <v>325</v>
      </c>
      <c r="B70" s="91">
        <v>8</v>
      </c>
      <c r="C70" s="71" t="s">
        <v>71</v>
      </c>
      <c r="D70" s="85" t="s">
        <v>69</v>
      </c>
      <c r="E70" s="89">
        <v>12.013999999999999</v>
      </c>
      <c r="F70" s="87">
        <v>77500</v>
      </c>
      <c r="G70" s="88">
        <f t="shared" si="1"/>
        <v>931085</v>
      </c>
      <c r="I70" s="40"/>
      <c r="J70" s="40"/>
      <c r="K70" s="40"/>
      <c r="L70" s="40"/>
      <c r="M70" s="40"/>
      <c r="N70" s="40"/>
      <c r="O70" s="40"/>
      <c r="P70" s="40"/>
    </row>
    <row r="71" spans="1:16" x14ac:dyDescent="0.25">
      <c r="A71" s="91">
        <v>325</v>
      </c>
      <c r="B71" s="91">
        <v>8</v>
      </c>
      <c r="C71" s="71" t="s">
        <v>72</v>
      </c>
      <c r="D71" s="91" t="s">
        <v>69</v>
      </c>
      <c r="E71" s="92">
        <v>11.172000000000001</v>
      </c>
      <c r="F71" s="87">
        <v>77500</v>
      </c>
      <c r="G71" s="88">
        <f t="shared" si="1"/>
        <v>865830</v>
      </c>
      <c r="I71" s="40"/>
      <c r="J71" s="40"/>
      <c r="K71" s="40"/>
      <c r="L71" s="40"/>
      <c r="M71" s="40"/>
      <c r="N71" s="40"/>
      <c r="O71" s="40"/>
      <c r="P71" s="40"/>
    </row>
    <row r="72" spans="1:16" x14ac:dyDescent="0.25">
      <c r="A72" s="91">
        <v>325</v>
      </c>
      <c r="B72" s="91">
        <v>8</v>
      </c>
      <c r="C72" s="71" t="s">
        <v>73</v>
      </c>
      <c r="D72" s="91" t="s">
        <v>69</v>
      </c>
      <c r="E72" s="92">
        <v>22.257000000000001</v>
      </c>
      <c r="F72" s="87">
        <v>77500</v>
      </c>
      <c r="G72" s="88">
        <f t="shared" si="1"/>
        <v>1724917.5</v>
      </c>
      <c r="I72" s="40"/>
      <c r="J72" s="40"/>
      <c r="K72" s="40"/>
      <c r="L72" s="40"/>
      <c r="M72" s="40"/>
      <c r="N72" s="40"/>
      <c r="O72" s="40"/>
      <c r="P72" s="40"/>
    </row>
    <row r="73" spans="1:16" x14ac:dyDescent="0.25">
      <c r="A73" s="91">
        <v>426</v>
      </c>
      <c r="B73" s="91">
        <v>10</v>
      </c>
      <c r="C73" s="71" t="s">
        <v>191</v>
      </c>
      <c r="D73" s="91"/>
      <c r="E73" s="102">
        <v>2.0609999999999999</v>
      </c>
      <c r="F73" s="87">
        <v>75000</v>
      </c>
      <c r="G73" s="88">
        <f t="shared" si="1"/>
        <v>154575</v>
      </c>
      <c r="I73" s="40"/>
      <c r="J73" s="40"/>
      <c r="K73" s="40"/>
      <c r="L73" s="40"/>
      <c r="M73" s="40"/>
      <c r="N73" s="40"/>
      <c r="O73" s="40"/>
      <c r="P73" s="40"/>
    </row>
    <row r="74" spans="1:16" x14ac:dyDescent="0.25">
      <c r="A74" s="91">
        <v>530</v>
      </c>
      <c r="B74" s="91">
        <v>8</v>
      </c>
      <c r="C74" s="72" t="s">
        <v>75</v>
      </c>
      <c r="D74" s="85" t="s">
        <v>69</v>
      </c>
      <c r="E74" s="89">
        <v>2.1019999999999999</v>
      </c>
      <c r="F74" s="87">
        <v>80000</v>
      </c>
      <c r="G74" s="88">
        <f t="shared" si="1"/>
        <v>168160</v>
      </c>
      <c r="I74" s="40"/>
      <c r="J74" s="40"/>
      <c r="K74" s="40"/>
      <c r="L74" s="40"/>
      <c r="M74" s="40"/>
      <c r="N74" s="40"/>
      <c r="O74" s="40"/>
      <c r="P74" s="40"/>
    </row>
    <row r="75" spans="1:16" x14ac:dyDescent="0.25">
      <c r="A75" s="91">
        <v>530</v>
      </c>
      <c r="B75" s="91">
        <v>8</v>
      </c>
      <c r="C75" s="71" t="s">
        <v>76</v>
      </c>
      <c r="D75" s="85" t="s">
        <v>69</v>
      </c>
      <c r="E75" s="89">
        <v>14.137</v>
      </c>
      <c r="F75" s="87">
        <v>89000</v>
      </c>
      <c r="G75" s="88">
        <f t="shared" si="1"/>
        <v>1258193</v>
      </c>
      <c r="I75" s="40"/>
      <c r="J75" s="40"/>
      <c r="K75" s="40"/>
      <c r="L75" s="40"/>
      <c r="M75" s="40"/>
      <c r="N75" s="40"/>
      <c r="O75" s="40"/>
      <c r="P75" s="40"/>
    </row>
    <row r="76" spans="1:16" x14ac:dyDescent="0.25">
      <c r="A76" s="91">
        <v>530</v>
      </c>
      <c r="B76" s="91">
        <v>8</v>
      </c>
      <c r="C76" s="71" t="s">
        <v>192</v>
      </c>
      <c r="D76" s="85"/>
      <c r="E76" s="89">
        <v>18.890999999999998</v>
      </c>
      <c r="F76" s="87">
        <v>75000</v>
      </c>
      <c r="G76" s="88">
        <f t="shared" si="1"/>
        <v>1416824.9999999998</v>
      </c>
      <c r="I76" s="40"/>
      <c r="J76" s="40"/>
      <c r="K76" s="40"/>
      <c r="L76" s="40"/>
      <c r="M76" s="40"/>
      <c r="N76" s="40"/>
      <c r="O76" s="40"/>
      <c r="P76" s="40"/>
    </row>
    <row r="77" spans="1:16" x14ac:dyDescent="0.25">
      <c r="A77" s="91">
        <v>530</v>
      </c>
      <c r="B77" s="91">
        <v>8</v>
      </c>
      <c r="C77" s="71" t="s">
        <v>199</v>
      </c>
      <c r="D77" s="85" t="s">
        <v>69</v>
      </c>
      <c r="E77" s="89">
        <v>5.056</v>
      </c>
      <c r="F77" s="87">
        <v>87000</v>
      </c>
      <c r="G77" s="88">
        <f t="shared" si="1"/>
        <v>439872</v>
      </c>
      <c r="I77" s="40"/>
      <c r="J77" s="40"/>
      <c r="K77" s="40"/>
      <c r="L77" s="40"/>
      <c r="M77" s="40"/>
      <c r="N77" s="40"/>
      <c r="O77" s="40"/>
      <c r="P77" s="40"/>
    </row>
    <row r="78" spans="1:16" x14ac:dyDescent="0.25">
      <c r="A78" s="91">
        <v>530</v>
      </c>
      <c r="B78" s="91">
        <v>10</v>
      </c>
      <c r="C78" s="79" t="s">
        <v>200</v>
      </c>
      <c r="D78" s="85" t="s">
        <v>201</v>
      </c>
      <c r="E78" s="89">
        <v>14</v>
      </c>
      <c r="F78" s="87">
        <v>98000</v>
      </c>
      <c r="G78" s="88">
        <f t="shared" si="1"/>
        <v>1372000</v>
      </c>
      <c r="I78" s="40"/>
      <c r="J78" s="40"/>
      <c r="K78" s="40"/>
      <c r="L78" s="40"/>
      <c r="M78" s="40"/>
      <c r="N78" s="40"/>
      <c r="O78" s="40"/>
      <c r="P78" s="40"/>
    </row>
    <row r="79" spans="1:16" x14ac:dyDescent="0.25">
      <c r="A79" s="91">
        <v>530</v>
      </c>
      <c r="B79" s="91">
        <v>10</v>
      </c>
      <c r="C79" s="71" t="s">
        <v>193</v>
      </c>
      <c r="D79" s="85" t="s">
        <v>69</v>
      </c>
      <c r="E79" s="89">
        <v>4.4850000000000003</v>
      </c>
      <c r="F79" s="87">
        <v>89000</v>
      </c>
      <c r="G79" s="88">
        <f t="shared" si="1"/>
        <v>399165</v>
      </c>
      <c r="I79" s="40"/>
      <c r="J79" s="40"/>
      <c r="K79" s="40"/>
      <c r="L79" s="40"/>
      <c r="M79" s="40"/>
      <c r="N79" s="40"/>
      <c r="O79" s="40"/>
      <c r="P79" s="40"/>
    </row>
    <row r="80" spans="1:16" x14ac:dyDescent="0.25">
      <c r="A80" s="91">
        <v>530</v>
      </c>
      <c r="B80" s="91">
        <v>10</v>
      </c>
      <c r="C80" s="71" t="s">
        <v>194</v>
      </c>
      <c r="D80" s="91">
        <v>20</v>
      </c>
      <c r="E80" s="92">
        <v>1.4930000000000001</v>
      </c>
      <c r="F80" s="87">
        <v>89000</v>
      </c>
      <c r="G80" s="88">
        <f t="shared" si="1"/>
        <v>132877</v>
      </c>
      <c r="I80" s="40"/>
      <c r="J80" s="40"/>
      <c r="K80" s="40"/>
      <c r="L80" s="40"/>
      <c r="M80" s="40"/>
      <c r="N80" s="40"/>
      <c r="O80" s="40"/>
      <c r="P80" s="40"/>
    </row>
    <row r="81" spans="1:16" x14ac:dyDescent="0.25">
      <c r="A81" s="91">
        <v>530</v>
      </c>
      <c r="B81" s="91">
        <v>16</v>
      </c>
      <c r="C81" s="71" t="s">
        <v>195</v>
      </c>
      <c r="D81" s="91"/>
      <c r="E81" s="92">
        <v>2.3479999999999999</v>
      </c>
      <c r="F81" s="87">
        <v>110000</v>
      </c>
      <c r="G81" s="88">
        <f t="shared" si="1"/>
        <v>258279.99999999997</v>
      </c>
      <c r="I81" s="40"/>
      <c r="J81" s="40"/>
      <c r="K81" s="40"/>
      <c r="L81" s="40"/>
      <c r="M81" s="40"/>
      <c r="N81" s="40"/>
      <c r="O81" s="40"/>
      <c r="P81" s="40"/>
    </row>
    <row r="82" spans="1:16" x14ac:dyDescent="0.25">
      <c r="A82" s="91">
        <v>630</v>
      </c>
      <c r="B82" s="91">
        <v>8</v>
      </c>
      <c r="C82" s="71" t="s">
        <v>196</v>
      </c>
      <c r="D82" s="91"/>
      <c r="E82" s="92">
        <v>15.378</v>
      </c>
      <c r="F82" s="87">
        <v>93000</v>
      </c>
      <c r="G82" s="88">
        <f t="shared" si="1"/>
        <v>1430154</v>
      </c>
      <c r="I82" s="40"/>
      <c r="J82" s="40"/>
      <c r="K82" s="40"/>
      <c r="L82" s="40"/>
      <c r="M82" s="40"/>
      <c r="N82" s="40"/>
      <c r="O82" s="40"/>
      <c r="P82" s="40"/>
    </row>
    <row r="83" spans="1:16" x14ac:dyDescent="0.25">
      <c r="A83" s="91">
        <v>720</v>
      </c>
      <c r="B83" s="91">
        <v>8</v>
      </c>
      <c r="C83" s="71" t="s">
        <v>77</v>
      </c>
      <c r="D83" s="91">
        <v>3</v>
      </c>
      <c r="E83" s="92">
        <v>1.67</v>
      </c>
      <c r="F83" s="87">
        <v>95000</v>
      </c>
      <c r="G83" s="88">
        <f t="shared" si="1"/>
        <v>158650</v>
      </c>
      <c r="I83" s="40"/>
      <c r="J83" s="40"/>
      <c r="K83" s="40"/>
      <c r="L83" s="40"/>
      <c r="M83" s="40"/>
      <c r="N83" s="40"/>
      <c r="O83" s="40"/>
      <c r="P83" s="40"/>
    </row>
    <row r="84" spans="1:16" x14ac:dyDescent="0.25">
      <c r="A84" s="91">
        <v>720</v>
      </c>
      <c r="B84" s="91">
        <v>10</v>
      </c>
      <c r="C84" s="71" t="s">
        <v>78</v>
      </c>
      <c r="D84" s="85"/>
      <c r="E84" s="89">
        <v>1.615</v>
      </c>
      <c r="F84" s="87">
        <v>85000</v>
      </c>
      <c r="G84" s="88">
        <f t="shared" si="1"/>
        <v>137275</v>
      </c>
      <c r="I84" s="40"/>
      <c r="J84" s="40"/>
      <c r="K84" s="40"/>
      <c r="L84" s="40"/>
      <c r="M84" s="40"/>
      <c r="N84" s="40"/>
      <c r="O84" s="40"/>
      <c r="P84" s="40"/>
    </row>
    <row r="85" spans="1:16" x14ac:dyDescent="0.25">
      <c r="A85" s="91">
        <v>720</v>
      </c>
      <c r="B85" s="101" t="s">
        <v>79</v>
      </c>
      <c r="C85" s="70" t="s">
        <v>80</v>
      </c>
      <c r="D85" s="91"/>
      <c r="E85" s="92">
        <v>23.28</v>
      </c>
      <c r="F85" s="87">
        <v>75000</v>
      </c>
      <c r="G85" s="88">
        <f t="shared" si="1"/>
        <v>1746000</v>
      </c>
      <c r="I85" s="40"/>
      <c r="J85" s="40"/>
      <c r="K85" s="40"/>
      <c r="L85" s="40"/>
      <c r="M85" s="40"/>
      <c r="N85" s="40"/>
      <c r="O85" s="40"/>
      <c r="P85" s="40"/>
    </row>
    <row r="86" spans="1:16" x14ac:dyDescent="0.25">
      <c r="A86" s="91">
        <v>720</v>
      </c>
      <c r="B86" s="91">
        <v>12</v>
      </c>
      <c r="C86" s="71" t="s">
        <v>81</v>
      </c>
      <c r="D86" s="91" t="s">
        <v>82</v>
      </c>
      <c r="E86" s="92">
        <v>2.54</v>
      </c>
      <c r="F86" s="87">
        <v>105000</v>
      </c>
      <c r="G86" s="88">
        <f t="shared" si="1"/>
        <v>266700</v>
      </c>
      <c r="I86" s="40"/>
      <c r="J86" s="40"/>
      <c r="K86" s="40"/>
      <c r="L86" s="40"/>
      <c r="M86" s="40"/>
      <c r="N86" s="40"/>
      <c r="O86" s="40"/>
      <c r="P86" s="40"/>
    </row>
    <row r="87" spans="1:16" x14ac:dyDescent="0.25">
      <c r="A87" s="91">
        <v>720</v>
      </c>
      <c r="B87" s="91">
        <v>14</v>
      </c>
      <c r="C87" s="71" t="s">
        <v>145</v>
      </c>
      <c r="D87" s="91"/>
      <c r="E87" s="92">
        <v>2.125</v>
      </c>
      <c r="F87" s="87">
        <v>95000</v>
      </c>
      <c r="G87" s="88">
        <f t="shared" si="1"/>
        <v>201875</v>
      </c>
      <c r="I87" s="40"/>
      <c r="J87" s="40"/>
      <c r="K87" s="40"/>
      <c r="L87" s="40"/>
      <c r="M87" s="40"/>
      <c r="N87" s="40"/>
      <c r="O87" s="40"/>
      <c r="P87" s="40"/>
    </row>
    <row r="88" spans="1:16" x14ac:dyDescent="0.25">
      <c r="A88" s="91">
        <v>720</v>
      </c>
      <c r="B88" s="91">
        <v>15</v>
      </c>
      <c r="C88" s="71" t="s">
        <v>197</v>
      </c>
      <c r="D88" s="91" t="s">
        <v>156</v>
      </c>
      <c r="E88" s="92">
        <v>9.49</v>
      </c>
      <c r="F88" s="87">
        <v>95000</v>
      </c>
      <c r="G88" s="88">
        <f t="shared" si="1"/>
        <v>901550</v>
      </c>
      <c r="I88" s="40"/>
      <c r="J88" s="40"/>
      <c r="K88" s="40"/>
      <c r="L88" s="40"/>
      <c r="M88" s="40"/>
      <c r="N88" s="40"/>
      <c r="O88" s="40"/>
      <c r="P88" s="40"/>
    </row>
    <row r="89" spans="1:16" x14ac:dyDescent="0.25">
      <c r="A89" s="91">
        <v>820</v>
      </c>
      <c r="B89" s="91">
        <v>10</v>
      </c>
      <c r="C89" s="72" t="s">
        <v>159</v>
      </c>
      <c r="D89" s="85" t="s">
        <v>82</v>
      </c>
      <c r="E89" s="89">
        <f>18.447+18.4+2.302+16.137+18.24+13.907</f>
        <v>87.432999999999993</v>
      </c>
      <c r="F89" s="87">
        <v>85000</v>
      </c>
      <c r="G89" s="88">
        <f t="shared" si="1"/>
        <v>7431804.9999999991</v>
      </c>
      <c r="I89" s="40"/>
      <c r="J89" s="40"/>
      <c r="K89" s="40"/>
      <c r="L89" s="40"/>
      <c r="M89" s="40"/>
      <c r="N89" s="40"/>
      <c r="O89" s="40"/>
      <c r="P89" s="40"/>
    </row>
    <row r="90" spans="1:16" x14ac:dyDescent="0.25">
      <c r="A90" s="21">
        <v>820</v>
      </c>
      <c r="B90" s="21">
        <v>11</v>
      </c>
      <c r="C90" s="72" t="s">
        <v>83</v>
      </c>
      <c r="D90" s="85" t="s">
        <v>82</v>
      </c>
      <c r="E90" s="89">
        <f>17.457+2.507+7.505</f>
        <v>27.469000000000001</v>
      </c>
      <c r="F90" s="103">
        <v>85000</v>
      </c>
      <c r="G90" s="88">
        <f t="shared" si="1"/>
        <v>2334865</v>
      </c>
      <c r="I90" s="40"/>
      <c r="J90" s="40"/>
      <c r="K90" s="40"/>
      <c r="L90" s="40"/>
      <c r="M90" s="40"/>
      <c r="N90" s="40"/>
      <c r="O90" s="40"/>
      <c r="P90" s="40"/>
    </row>
    <row r="91" spans="1:16" x14ac:dyDescent="0.25">
      <c r="A91" s="91">
        <v>1020</v>
      </c>
      <c r="B91" s="91">
        <v>14</v>
      </c>
      <c r="C91" s="71" t="s">
        <v>151</v>
      </c>
      <c r="D91" s="85" t="s">
        <v>82</v>
      </c>
      <c r="E91" s="92">
        <f>16+15.6+11.716</f>
        <v>43.316000000000003</v>
      </c>
      <c r="F91" s="87">
        <v>89000</v>
      </c>
      <c r="G91" s="88">
        <f t="shared" si="1"/>
        <v>3855124</v>
      </c>
      <c r="I91" s="40"/>
      <c r="J91" s="40"/>
      <c r="K91" s="40"/>
      <c r="L91" s="40"/>
      <c r="M91" s="40"/>
      <c r="N91" s="40"/>
      <c r="O91" s="40"/>
      <c r="P91" s="40"/>
    </row>
    <row r="92" spans="1:16" x14ac:dyDescent="0.25">
      <c r="A92" s="91">
        <v>1220</v>
      </c>
      <c r="B92" s="91">
        <v>14</v>
      </c>
      <c r="C92" s="70" t="s">
        <v>84</v>
      </c>
      <c r="D92" s="85" t="s">
        <v>82</v>
      </c>
      <c r="E92" s="89">
        <v>19.343</v>
      </c>
      <c r="F92" s="87">
        <v>95000</v>
      </c>
      <c r="G92" s="88">
        <f t="shared" si="1"/>
        <v>1837585</v>
      </c>
      <c r="I92" s="40"/>
      <c r="J92" s="40"/>
      <c r="K92" s="40"/>
      <c r="L92" s="40"/>
      <c r="M92" s="40"/>
      <c r="N92" s="40"/>
      <c r="O92" s="40"/>
      <c r="P92" s="40"/>
    </row>
    <row r="93" spans="1:16" ht="15" customHeight="1" x14ac:dyDescent="0.25">
      <c r="A93" s="91">
        <v>1220</v>
      </c>
      <c r="B93" s="91">
        <v>16</v>
      </c>
      <c r="C93" s="70" t="s">
        <v>198</v>
      </c>
      <c r="D93" s="85"/>
      <c r="E93" s="89">
        <v>11.57</v>
      </c>
      <c r="F93" s="87">
        <v>93000</v>
      </c>
      <c r="G93" s="88">
        <f t="shared" si="1"/>
        <v>1076010</v>
      </c>
      <c r="I93" s="40"/>
      <c r="J93" s="40"/>
      <c r="K93" s="40"/>
      <c r="L93" s="40"/>
      <c r="M93" s="40"/>
      <c r="N93" s="40"/>
      <c r="O93" s="40"/>
      <c r="P93" s="40"/>
    </row>
    <row r="94" spans="1:16" ht="15" customHeight="1" x14ac:dyDescent="0.25">
      <c r="A94" s="124" t="s">
        <v>85</v>
      </c>
      <c r="B94" s="124"/>
      <c r="C94" s="124"/>
      <c r="D94" s="124"/>
      <c r="E94" s="124"/>
      <c r="F94" s="124"/>
      <c r="G94" s="124"/>
      <c r="I94" s="40"/>
      <c r="J94" s="40"/>
      <c r="K94" s="40"/>
      <c r="L94" s="40"/>
      <c r="M94" s="40"/>
      <c r="N94" s="40"/>
      <c r="O94" s="40"/>
      <c r="P94" s="40"/>
    </row>
    <row r="95" spans="1:16" ht="15" customHeight="1" x14ac:dyDescent="0.25">
      <c r="A95" s="85">
        <v>18</v>
      </c>
      <c r="B95" s="85">
        <v>3</v>
      </c>
      <c r="C95" s="104" t="s">
        <v>207</v>
      </c>
      <c r="D95" s="85">
        <v>20</v>
      </c>
      <c r="E95" s="105">
        <v>5.47</v>
      </c>
      <c r="F95" s="87">
        <v>140000</v>
      </c>
      <c r="G95" s="88">
        <f>E95*F95</f>
        <v>765800</v>
      </c>
      <c r="I95" s="40"/>
      <c r="J95" s="40"/>
      <c r="K95" s="40"/>
      <c r="L95" s="40"/>
      <c r="M95" s="40"/>
      <c r="N95" s="40"/>
      <c r="O95" s="40"/>
      <c r="P95" s="40"/>
    </row>
    <row r="96" spans="1:16" x14ac:dyDescent="0.25">
      <c r="A96" s="91">
        <v>22</v>
      </c>
      <c r="B96" s="91">
        <v>1.5</v>
      </c>
      <c r="C96" s="73" t="s">
        <v>86</v>
      </c>
      <c r="D96" s="85">
        <v>20</v>
      </c>
      <c r="E96" s="95">
        <v>0.112</v>
      </c>
      <c r="F96" s="87">
        <v>55000</v>
      </c>
      <c r="G96" s="88">
        <f t="shared" ref="G96:G159" si="2">E96*F96</f>
        <v>6160</v>
      </c>
      <c r="I96" s="40"/>
      <c r="J96" s="40"/>
      <c r="K96" s="40"/>
      <c r="L96" s="40"/>
      <c r="M96" s="40"/>
      <c r="N96" s="40"/>
      <c r="O96" s="40"/>
      <c r="P96" s="40"/>
    </row>
    <row r="97" spans="1:16" x14ac:dyDescent="0.25">
      <c r="A97" s="91">
        <v>28</v>
      </c>
      <c r="B97" s="91">
        <v>4</v>
      </c>
      <c r="C97" s="73" t="s">
        <v>87</v>
      </c>
      <c r="D97" s="85"/>
      <c r="E97" s="95">
        <v>0.04</v>
      </c>
      <c r="F97" s="87">
        <v>59000</v>
      </c>
      <c r="G97" s="88">
        <f t="shared" si="2"/>
        <v>2360</v>
      </c>
      <c r="I97" s="40"/>
      <c r="J97" s="40"/>
      <c r="K97" s="40"/>
      <c r="L97" s="40"/>
      <c r="M97" s="40"/>
      <c r="N97" s="40"/>
      <c r="O97" s="40"/>
      <c r="P97" s="40"/>
    </row>
    <row r="98" spans="1:16" x14ac:dyDescent="0.25">
      <c r="A98" s="91">
        <v>28</v>
      </c>
      <c r="B98" s="91">
        <v>4.5</v>
      </c>
      <c r="C98" s="73" t="s">
        <v>88</v>
      </c>
      <c r="D98" s="85"/>
      <c r="E98" s="95">
        <v>4.2000000000000003E-2</v>
      </c>
      <c r="F98" s="87">
        <v>87000</v>
      </c>
      <c r="G98" s="88">
        <f t="shared" si="2"/>
        <v>3654</v>
      </c>
    </row>
    <row r="99" spans="1:16" x14ac:dyDescent="0.25">
      <c r="A99" s="91">
        <v>34</v>
      </c>
      <c r="B99" s="91">
        <v>3.5</v>
      </c>
      <c r="C99" s="73" t="s">
        <v>89</v>
      </c>
      <c r="D99" s="91">
        <v>20</v>
      </c>
      <c r="E99" s="97">
        <v>8.4999999999999992E-2</v>
      </c>
      <c r="F99" s="87">
        <v>75000</v>
      </c>
      <c r="G99" s="88">
        <f t="shared" si="2"/>
        <v>6374.9999999999991</v>
      </c>
    </row>
    <row r="100" spans="1:16" x14ac:dyDescent="0.25">
      <c r="A100" s="91">
        <v>38</v>
      </c>
      <c r="B100" s="91">
        <v>3</v>
      </c>
      <c r="C100" s="73" t="s">
        <v>90</v>
      </c>
      <c r="D100" s="91">
        <v>20</v>
      </c>
      <c r="E100" s="97">
        <v>8.0000000000000002E-3</v>
      </c>
      <c r="F100" s="87">
        <v>87000</v>
      </c>
      <c r="G100" s="88">
        <f t="shared" si="2"/>
        <v>696</v>
      </c>
    </row>
    <row r="101" spans="1:16" x14ac:dyDescent="0.25">
      <c r="A101" s="91">
        <v>40</v>
      </c>
      <c r="B101" s="91">
        <v>3.5</v>
      </c>
      <c r="C101" s="73" t="s">
        <v>207</v>
      </c>
      <c r="D101" s="91">
        <v>20</v>
      </c>
      <c r="E101" s="97">
        <v>0.90100000000000002</v>
      </c>
      <c r="F101" s="87">
        <v>140000</v>
      </c>
      <c r="G101" s="88">
        <f t="shared" si="2"/>
        <v>126140</v>
      </c>
    </row>
    <row r="102" spans="1:16" x14ac:dyDescent="0.25">
      <c r="A102" s="91">
        <v>45</v>
      </c>
      <c r="B102" s="91">
        <v>3</v>
      </c>
      <c r="C102" s="73" t="s">
        <v>89</v>
      </c>
      <c r="D102" s="91">
        <v>20</v>
      </c>
      <c r="E102" s="97">
        <v>8.8580000000000005</v>
      </c>
      <c r="F102" s="87">
        <v>140000</v>
      </c>
      <c r="G102" s="88">
        <f t="shared" si="2"/>
        <v>1240120</v>
      </c>
    </row>
    <row r="103" spans="1:16" x14ac:dyDescent="0.25">
      <c r="A103" s="91">
        <v>45</v>
      </c>
      <c r="B103" s="91">
        <v>4</v>
      </c>
      <c r="C103" s="73" t="s">
        <v>89</v>
      </c>
      <c r="D103" s="91">
        <v>20</v>
      </c>
      <c r="E103" s="97">
        <v>0.93899999999999995</v>
      </c>
      <c r="F103" s="87">
        <v>140000</v>
      </c>
      <c r="G103" s="88">
        <f t="shared" si="2"/>
        <v>131460</v>
      </c>
    </row>
    <row r="104" spans="1:16" x14ac:dyDescent="0.25">
      <c r="A104" s="91">
        <v>45</v>
      </c>
      <c r="B104" s="91">
        <v>4</v>
      </c>
      <c r="C104" s="72" t="s">
        <v>91</v>
      </c>
      <c r="D104" s="91"/>
      <c r="E104" s="97">
        <v>0.08</v>
      </c>
      <c r="F104" s="87">
        <v>75000</v>
      </c>
      <c r="G104" s="88">
        <f t="shared" si="2"/>
        <v>6000</v>
      </c>
    </row>
    <row r="105" spans="1:16" x14ac:dyDescent="0.25">
      <c r="A105" s="91">
        <v>45</v>
      </c>
      <c r="B105" s="91">
        <v>5</v>
      </c>
      <c r="C105" s="72" t="s">
        <v>207</v>
      </c>
      <c r="D105" s="91">
        <v>20</v>
      </c>
      <c r="E105" s="97">
        <v>2.9289999999999998</v>
      </c>
      <c r="F105" s="87">
        <v>140000</v>
      </c>
      <c r="G105" s="88">
        <f t="shared" si="2"/>
        <v>410060</v>
      </c>
    </row>
    <row r="106" spans="1:16" x14ac:dyDescent="0.25">
      <c r="A106" s="91">
        <v>57</v>
      </c>
      <c r="B106" s="91">
        <v>5</v>
      </c>
      <c r="C106" s="72" t="s">
        <v>92</v>
      </c>
      <c r="D106" s="91"/>
      <c r="E106" s="99">
        <v>0.13</v>
      </c>
      <c r="F106" s="88">
        <v>80000</v>
      </c>
      <c r="G106" s="88">
        <f t="shared" si="2"/>
        <v>10400</v>
      </c>
    </row>
    <row r="107" spans="1:16" x14ac:dyDescent="0.25">
      <c r="A107" s="91">
        <v>76</v>
      </c>
      <c r="B107" s="91">
        <v>5</v>
      </c>
      <c r="C107" s="72" t="s">
        <v>94</v>
      </c>
      <c r="D107" s="91">
        <v>20</v>
      </c>
      <c r="E107" s="99">
        <v>6.7560000000000002</v>
      </c>
      <c r="F107" s="88">
        <v>120000</v>
      </c>
      <c r="G107" s="88">
        <f t="shared" si="2"/>
        <v>810720</v>
      </c>
    </row>
    <row r="108" spans="1:16" x14ac:dyDescent="0.25">
      <c r="A108" s="91">
        <v>89</v>
      </c>
      <c r="B108" s="91">
        <v>6</v>
      </c>
      <c r="C108" s="72" t="s">
        <v>95</v>
      </c>
      <c r="D108" s="91"/>
      <c r="E108" s="97">
        <v>4.8000000000000001E-2</v>
      </c>
      <c r="F108" s="87">
        <v>85000</v>
      </c>
      <c r="G108" s="88">
        <f t="shared" si="2"/>
        <v>4080</v>
      </c>
    </row>
    <row r="109" spans="1:16" x14ac:dyDescent="0.25">
      <c r="A109" s="91">
        <v>89</v>
      </c>
      <c r="B109" s="91">
        <v>9</v>
      </c>
      <c r="C109" s="72" t="s">
        <v>208</v>
      </c>
      <c r="D109" s="91"/>
      <c r="E109" s="97">
        <v>1.2390000000000001</v>
      </c>
      <c r="F109" s="87">
        <v>115000</v>
      </c>
      <c r="G109" s="88">
        <f t="shared" si="2"/>
        <v>142485</v>
      </c>
    </row>
    <row r="110" spans="1:16" x14ac:dyDescent="0.25">
      <c r="A110" s="91">
        <v>108</v>
      </c>
      <c r="B110" s="91">
        <v>4</v>
      </c>
      <c r="C110" s="72" t="s">
        <v>96</v>
      </c>
      <c r="D110" s="91"/>
      <c r="E110" s="97">
        <v>0.11899999999999999</v>
      </c>
      <c r="F110" s="87">
        <v>120000</v>
      </c>
      <c r="G110" s="88">
        <f t="shared" si="2"/>
        <v>14280</v>
      </c>
    </row>
    <row r="111" spans="1:16" x14ac:dyDescent="0.25">
      <c r="A111" s="91">
        <v>108</v>
      </c>
      <c r="B111" s="91">
        <v>4</v>
      </c>
      <c r="C111" s="72" t="s">
        <v>97</v>
      </c>
      <c r="D111" s="91"/>
      <c r="E111" s="97">
        <v>4.5999999999999999E-2</v>
      </c>
      <c r="F111" s="87">
        <v>80000</v>
      </c>
      <c r="G111" s="88">
        <f t="shared" si="2"/>
        <v>3680</v>
      </c>
    </row>
    <row r="112" spans="1:16" x14ac:dyDescent="0.25">
      <c r="A112" s="91">
        <v>108</v>
      </c>
      <c r="B112" s="91">
        <v>5</v>
      </c>
      <c r="C112" s="71" t="s">
        <v>98</v>
      </c>
      <c r="D112" s="85"/>
      <c r="E112" s="89">
        <v>9.1999999999999998E-2</v>
      </c>
      <c r="F112" s="87">
        <v>115000</v>
      </c>
      <c r="G112" s="88">
        <f t="shared" si="2"/>
        <v>10580</v>
      </c>
    </row>
    <row r="113" spans="1:7" x14ac:dyDescent="0.25">
      <c r="A113" s="91">
        <v>114</v>
      </c>
      <c r="B113" s="91">
        <v>5</v>
      </c>
      <c r="C113" s="71" t="s">
        <v>152</v>
      </c>
      <c r="D113" s="85">
        <v>20</v>
      </c>
      <c r="E113" s="89">
        <v>0.19099999999999995</v>
      </c>
      <c r="F113" s="87">
        <v>95000</v>
      </c>
      <c r="G113" s="88">
        <f t="shared" si="2"/>
        <v>18144.999999999996</v>
      </c>
    </row>
    <row r="114" spans="1:7" x14ac:dyDescent="0.25">
      <c r="A114" s="106">
        <v>114</v>
      </c>
      <c r="B114" s="106">
        <v>8</v>
      </c>
      <c r="C114" s="74" t="s">
        <v>100</v>
      </c>
      <c r="D114" s="107" t="s">
        <v>69</v>
      </c>
      <c r="E114" s="108">
        <v>0.33499999999999996</v>
      </c>
      <c r="F114" s="88">
        <v>115000</v>
      </c>
      <c r="G114" s="88">
        <f t="shared" si="2"/>
        <v>38524.999999999993</v>
      </c>
    </row>
    <row r="115" spans="1:7" x14ac:dyDescent="0.25">
      <c r="A115" s="106">
        <v>114</v>
      </c>
      <c r="B115" s="106">
        <v>8</v>
      </c>
      <c r="C115" s="75" t="s">
        <v>94</v>
      </c>
      <c r="D115" s="107" t="s">
        <v>69</v>
      </c>
      <c r="E115" s="108">
        <v>0.23</v>
      </c>
      <c r="F115" s="88">
        <v>120000</v>
      </c>
      <c r="G115" s="88">
        <f t="shared" si="2"/>
        <v>27600</v>
      </c>
    </row>
    <row r="116" spans="1:7" x14ac:dyDescent="0.25">
      <c r="A116" s="109">
        <v>146</v>
      </c>
      <c r="B116" s="91">
        <v>8</v>
      </c>
      <c r="C116" s="72" t="s">
        <v>99</v>
      </c>
      <c r="D116" s="91"/>
      <c r="E116" s="94">
        <v>0.13500000000000001</v>
      </c>
      <c r="F116" s="87">
        <v>89000</v>
      </c>
      <c r="G116" s="88">
        <f t="shared" si="2"/>
        <v>12015</v>
      </c>
    </row>
    <row r="117" spans="1:7" x14ac:dyDescent="0.25">
      <c r="A117" s="91">
        <v>146</v>
      </c>
      <c r="B117" s="91">
        <v>9</v>
      </c>
      <c r="C117" s="71" t="s">
        <v>170</v>
      </c>
      <c r="D117" s="91" t="s">
        <v>69</v>
      </c>
      <c r="E117" s="89">
        <v>0.97</v>
      </c>
      <c r="F117" s="87">
        <v>89000</v>
      </c>
      <c r="G117" s="88">
        <f t="shared" si="2"/>
        <v>86330</v>
      </c>
    </row>
    <row r="118" spans="1:7" x14ac:dyDescent="0.25">
      <c r="A118" s="91">
        <v>159</v>
      </c>
      <c r="B118" s="91">
        <v>5</v>
      </c>
      <c r="C118" s="71" t="s">
        <v>150</v>
      </c>
      <c r="D118" s="91">
        <v>20</v>
      </c>
      <c r="E118" s="89">
        <v>0.53299999999999992</v>
      </c>
      <c r="F118" s="87">
        <v>110000</v>
      </c>
      <c r="G118" s="88">
        <f t="shared" si="2"/>
        <v>58629.999999999993</v>
      </c>
    </row>
    <row r="119" spans="1:7" x14ac:dyDescent="0.25">
      <c r="A119" s="91">
        <v>159</v>
      </c>
      <c r="B119" s="91">
        <v>5</v>
      </c>
      <c r="C119" s="71" t="s">
        <v>171</v>
      </c>
      <c r="D119" s="91"/>
      <c r="E119" s="92">
        <v>1.9999999999999998</v>
      </c>
      <c r="F119" s="87">
        <v>105000</v>
      </c>
      <c r="G119" s="88">
        <f t="shared" si="2"/>
        <v>209999.99999999997</v>
      </c>
    </row>
    <row r="120" spans="1:7" x14ac:dyDescent="0.25">
      <c r="A120" s="91">
        <v>159</v>
      </c>
      <c r="B120" s="91">
        <v>7</v>
      </c>
      <c r="C120" s="71" t="s">
        <v>172</v>
      </c>
      <c r="D120" s="85" t="s">
        <v>69</v>
      </c>
      <c r="E120" s="89">
        <v>0.84499999999999997</v>
      </c>
      <c r="F120" s="87">
        <v>115000</v>
      </c>
      <c r="G120" s="88">
        <f t="shared" si="2"/>
        <v>97175</v>
      </c>
    </row>
    <row r="121" spans="1:7" x14ac:dyDescent="0.25">
      <c r="A121" s="109">
        <v>159</v>
      </c>
      <c r="B121" s="91">
        <v>7</v>
      </c>
      <c r="C121" s="72" t="s">
        <v>101</v>
      </c>
      <c r="D121" s="91">
        <v>20</v>
      </c>
      <c r="E121" s="94">
        <v>0.22600000000000001</v>
      </c>
      <c r="F121" s="87">
        <v>89000</v>
      </c>
      <c r="G121" s="88">
        <f t="shared" si="2"/>
        <v>20114</v>
      </c>
    </row>
    <row r="122" spans="1:7" x14ac:dyDescent="0.25">
      <c r="A122" s="91">
        <v>159</v>
      </c>
      <c r="B122" s="91">
        <v>8</v>
      </c>
      <c r="C122" s="71" t="s">
        <v>102</v>
      </c>
      <c r="D122" s="91" t="s">
        <v>69</v>
      </c>
      <c r="E122" s="92">
        <v>12.884</v>
      </c>
      <c r="F122" s="87">
        <v>125000</v>
      </c>
      <c r="G122" s="88">
        <f t="shared" si="2"/>
        <v>1610500</v>
      </c>
    </row>
    <row r="123" spans="1:7" x14ac:dyDescent="0.25">
      <c r="A123" s="91">
        <v>159</v>
      </c>
      <c r="B123" s="91">
        <v>8</v>
      </c>
      <c r="C123" s="71" t="s">
        <v>173</v>
      </c>
      <c r="D123" s="91">
        <v>20</v>
      </c>
      <c r="E123" s="92">
        <v>0.69</v>
      </c>
      <c r="F123" s="87">
        <v>110000</v>
      </c>
      <c r="G123" s="88">
        <f t="shared" si="2"/>
        <v>75900</v>
      </c>
    </row>
    <row r="124" spans="1:7" x14ac:dyDescent="0.25">
      <c r="A124" s="91">
        <v>159</v>
      </c>
      <c r="B124" s="91">
        <v>8</v>
      </c>
      <c r="C124" s="71" t="s">
        <v>174</v>
      </c>
      <c r="D124" s="91" t="s">
        <v>69</v>
      </c>
      <c r="E124" s="92">
        <v>1.024</v>
      </c>
      <c r="F124" s="87">
        <v>115000</v>
      </c>
      <c r="G124" s="88">
        <f t="shared" si="2"/>
        <v>117760</v>
      </c>
    </row>
    <row r="125" spans="1:7" x14ac:dyDescent="0.25">
      <c r="A125" s="91">
        <v>159</v>
      </c>
      <c r="B125" s="91">
        <v>8</v>
      </c>
      <c r="C125" s="71" t="s">
        <v>175</v>
      </c>
      <c r="D125" s="91">
        <v>20</v>
      </c>
      <c r="E125" s="92">
        <v>1.351</v>
      </c>
      <c r="F125" s="87">
        <v>110000</v>
      </c>
      <c r="G125" s="88">
        <f t="shared" si="2"/>
        <v>148610</v>
      </c>
    </row>
    <row r="126" spans="1:7" x14ac:dyDescent="0.25">
      <c r="A126" s="91">
        <v>159</v>
      </c>
      <c r="B126" s="91">
        <v>8</v>
      </c>
      <c r="C126" s="71" t="s">
        <v>202</v>
      </c>
      <c r="D126" s="91" t="s">
        <v>69</v>
      </c>
      <c r="E126" s="92">
        <v>7.2850000000000001</v>
      </c>
      <c r="F126" s="87">
        <v>115000</v>
      </c>
      <c r="G126" s="88">
        <f t="shared" si="2"/>
        <v>837775</v>
      </c>
    </row>
    <row r="127" spans="1:7" x14ac:dyDescent="0.25">
      <c r="A127" s="91">
        <v>159</v>
      </c>
      <c r="B127" s="91">
        <v>8</v>
      </c>
      <c r="C127" s="71" t="s">
        <v>100</v>
      </c>
      <c r="D127" s="91" t="s">
        <v>69</v>
      </c>
      <c r="E127" s="92">
        <v>1.177</v>
      </c>
      <c r="F127" s="87">
        <v>115000</v>
      </c>
      <c r="G127" s="88">
        <f t="shared" si="2"/>
        <v>135355</v>
      </c>
    </row>
    <row r="128" spans="1:7" x14ac:dyDescent="0.25">
      <c r="A128" s="91">
        <v>159</v>
      </c>
      <c r="B128" s="91">
        <v>9</v>
      </c>
      <c r="C128" s="71" t="s">
        <v>103</v>
      </c>
      <c r="D128" s="85"/>
      <c r="E128" s="89">
        <v>0.28899999999999998</v>
      </c>
      <c r="F128" s="87">
        <v>95000</v>
      </c>
      <c r="G128" s="88">
        <f t="shared" si="2"/>
        <v>27454.999999999996</v>
      </c>
    </row>
    <row r="129" spans="1:7" x14ac:dyDescent="0.25">
      <c r="A129" s="91">
        <v>159</v>
      </c>
      <c r="B129" s="91">
        <v>12</v>
      </c>
      <c r="C129" s="71" t="s">
        <v>176</v>
      </c>
      <c r="D129" s="85">
        <v>20</v>
      </c>
      <c r="E129" s="89">
        <v>3.9739999999999998</v>
      </c>
      <c r="F129" s="87">
        <v>110000</v>
      </c>
      <c r="G129" s="88">
        <f t="shared" si="2"/>
        <v>437140</v>
      </c>
    </row>
    <row r="130" spans="1:7" x14ac:dyDescent="0.25">
      <c r="A130" s="91">
        <v>159</v>
      </c>
      <c r="B130" s="91">
        <v>12</v>
      </c>
      <c r="C130" s="71" t="s">
        <v>177</v>
      </c>
      <c r="D130" s="85">
        <v>20</v>
      </c>
      <c r="E130" s="89">
        <v>1.5</v>
      </c>
      <c r="F130" s="87">
        <v>115000</v>
      </c>
      <c r="G130" s="88">
        <f t="shared" si="2"/>
        <v>172500</v>
      </c>
    </row>
    <row r="131" spans="1:7" x14ac:dyDescent="0.25">
      <c r="A131" s="91">
        <v>168</v>
      </c>
      <c r="B131" s="91">
        <v>8</v>
      </c>
      <c r="C131" s="71" t="s">
        <v>178</v>
      </c>
      <c r="D131" s="91" t="s">
        <v>69</v>
      </c>
      <c r="E131" s="102">
        <v>32.823999999999998</v>
      </c>
      <c r="F131" s="87">
        <v>115000</v>
      </c>
      <c r="G131" s="88">
        <f t="shared" si="2"/>
        <v>3774760</v>
      </c>
    </row>
    <row r="132" spans="1:7" x14ac:dyDescent="0.25">
      <c r="A132" s="91">
        <v>168</v>
      </c>
      <c r="B132" s="91">
        <v>12</v>
      </c>
      <c r="C132" s="76" t="s">
        <v>158</v>
      </c>
      <c r="D132" s="91">
        <v>20</v>
      </c>
      <c r="E132" s="92">
        <v>8.1419999999999995</v>
      </c>
      <c r="F132" s="87">
        <v>95000</v>
      </c>
      <c r="G132" s="88">
        <f t="shared" si="2"/>
        <v>773490</v>
      </c>
    </row>
    <row r="133" spans="1:7" ht="17.25" customHeight="1" x14ac:dyDescent="0.25">
      <c r="A133" s="91">
        <v>219</v>
      </c>
      <c r="B133" s="91">
        <v>7</v>
      </c>
      <c r="C133" s="70" t="s">
        <v>209</v>
      </c>
      <c r="D133" s="91">
        <v>20</v>
      </c>
      <c r="E133" s="94">
        <v>6.7149999999999999</v>
      </c>
      <c r="F133" s="87">
        <v>115000</v>
      </c>
      <c r="G133" s="88">
        <f t="shared" si="2"/>
        <v>772225</v>
      </c>
    </row>
    <row r="134" spans="1:7" x14ac:dyDescent="0.25">
      <c r="A134" s="91">
        <v>219</v>
      </c>
      <c r="B134" s="91">
        <v>8</v>
      </c>
      <c r="C134" s="70" t="s">
        <v>179</v>
      </c>
      <c r="D134" s="91">
        <v>20</v>
      </c>
      <c r="E134" s="94">
        <v>0.35299999999999998</v>
      </c>
      <c r="F134" s="87">
        <v>110000</v>
      </c>
      <c r="G134" s="88">
        <f t="shared" si="2"/>
        <v>38830</v>
      </c>
    </row>
    <row r="135" spans="1:7" x14ac:dyDescent="0.25">
      <c r="A135" s="109">
        <v>219</v>
      </c>
      <c r="B135" s="91">
        <v>8</v>
      </c>
      <c r="C135" s="72" t="s">
        <v>104</v>
      </c>
      <c r="D135" s="85"/>
      <c r="E135" s="98">
        <v>0.19600000000000001</v>
      </c>
      <c r="F135" s="87">
        <v>100000</v>
      </c>
      <c r="G135" s="88">
        <f t="shared" si="2"/>
        <v>19600</v>
      </c>
    </row>
    <row r="136" spans="1:7" x14ac:dyDescent="0.25">
      <c r="A136" s="91">
        <v>219</v>
      </c>
      <c r="B136" s="91">
        <v>8</v>
      </c>
      <c r="C136" s="71" t="s">
        <v>180</v>
      </c>
      <c r="D136" s="91"/>
      <c r="E136" s="92">
        <v>2.4049999999999998</v>
      </c>
      <c r="F136" s="87">
        <v>120000</v>
      </c>
      <c r="G136" s="88">
        <f t="shared" si="2"/>
        <v>288600</v>
      </c>
    </row>
    <row r="137" spans="1:7" x14ac:dyDescent="0.25">
      <c r="A137" s="91">
        <v>219</v>
      </c>
      <c r="B137" s="91">
        <v>8</v>
      </c>
      <c r="C137" s="71" t="s">
        <v>203</v>
      </c>
      <c r="D137" s="91" t="s">
        <v>69</v>
      </c>
      <c r="E137" s="92">
        <v>12.054</v>
      </c>
      <c r="F137" s="87">
        <v>125000</v>
      </c>
      <c r="G137" s="88">
        <f t="shared" si="2"/>
        <v>1506750</v>
      </c>
    </row>
    <row r="138" spans="1:7" x14ac:dyDescent="0.25">
      <c r="A138" s="91">
        <v>219</v>
      </c>
      <c r="B138" s="91">
        <v>8</v>
      </c>
      <c r="C138" s="80" t="s">
        <v>204</v>
      </c>
      <c r="D138" s="91" t="s">
        <v>69</v>
      </c>
      <c r="E138" s="92">
        <v>3.2069999999999999</v>
      </c>
      <c r="F138" s="87">
        <v>123000</v>
      </c>
      <c r="G138" s="88">
        <f t="shared" si="2"/>
        <v>394461</v>
      </c>
    </row>
    <row r="139" spans="1:7" x14ac:dyDescent="0.25">
      <c r="A139" s="91">
        <v>219</v>
      </c>
      <c r="B139" s="91">
        <v>8</v>
      </c>
      <c r="C139" s="80" t="s">
        <v>210</v>
      </c>
      <c r="D139" s="91">
        <v>20</v>
      </c>
      <c r="E139" s="92">
        <v>1.4670000000000001</v>
      </c>
      <c r="F139" s="87">
        <v>108000</v>
      </c>
      <c r="G139" s="88">
        <f t="shared" si="2"/>
        <v>158436</v>
      </c>
    </row>
    <row r="140" spans="1:7" x14ac:dyDescent="0.25">
      <c r="A140" s="91">
        <v>219</v>
      </c>
      <c r="B140" s="91">
        <v>12</v>
      </c>
      <c r="C140" s="71" t="s">
        <v>181</v>
      </c>
      <c r="D140" s="91">
        <v>20</v>
      </c>
      <c r="E140" s="92">
        <v>0.59499999999999997</v>
      </c>
      <c r="F140" s="87">
        <v>110000</v>
      </c>
      <c r="G140" s="88">
        <f t="shared" si="2"/>
        <v>65450</v>
      </c>
    </row>
    <row r="141" spans="1:7" x14ac:dyDescent="0.25">
      <c r="A141" s="91">
        <v>219</v>
      </c>
      <c r="B141" s="91">
        <v>14</v>
      </c>
      <c r="C141" s="71" t="s">
        <v>105</v>
      </c>
      <c r="D141" s="85" t="s">
        <v>69</v>
      </c>
      <c r="E141" s="89">
        <v>0.82700000000000007</v>
      </c>
      <c r="F141" s="87">
        <v>115000</v>
      </c>
      <c r="G141" s="88">
        <f t="shared" si="2"/>
        <v>95105.000000000015</v>
      </c>
    </row>
    <row r="142" spans="1:7" x14ac:dyDescent="0.25">
      <c r="A142" s="91">
        <v>219</v>
      </c>
      <c r="B142" s="91">
        <v>14</v>
      </c>
      <c r="C142" s="71" t="s">
        <v>182</v>
      </c>
      <c r="D142" s="85">
        <v>20</v>
      </c>
      <c r="E142" s="89">
        <v>4.2</v>
      </c>
      <c r="F142" s="87">
        <v>115000</v>
      </c>
      <c r="G142" s="88">
        <f t="shared" si="2"/>
        <v>483000</v>
      </c>
    </row>
    <row r="143" spans="1:7" x14ac:dyDescent="0.25">
      <c r="A143" s="91">
        <v>219</v>
      </c>
      <c r="B143" s="91">
        <v>14</v>
      </c>
      <c r="C143" s="71" t="s">
        <v>183</v>
      </c>
      <c r="D143" s="85">
        <v>20</v>
      </c>
      <c r="E143" s="89">
        <v>6.444</v>
      </c>
      <c r="F143" s="87">
        <v>115000</v>
      </c>
      <c r="G143" s="88">
        <f t="shared" si="2"/>
        <v>741060</v>
      </c>
    </row>
    <row r="144" spans="1:7" x14ac:dyDescent="0.25">
      <c r="A144" s="91">
        <v>219</v>
      </c>
      <c r="B144" s="91">
        <v>16</v>
      </c>
      <c r="C144" s="71" t="s">
        <v>184</v>
      </c>
      <c r="D144" s="85" t="s">
        <v>93</v>
      </c>
      <c r="E144" s="89">
        <v>8.1080000000000005</v>
      </c>
      <c r="F144" s="87">
        <v>115000</v>
      </c>
      <c r="G144" s="88">
        <f t="shared" si="2"/>
        <v>932420.00000000012</v>
      </c>
    </row>
    <row r="145" spans="1:7" x14ac:dyDescent="0.25">
      <c r="A145" s="91">
        <v>219</v>
      </c>
      <c r="B145" s="91">
        <v>16</v>
      </c>
      <c r="C145" s="71" t="s">
        <v>106</v>
      </c>
      <c r="D145" s="91">
        <v>20</v>
      </c>
      <c r="E145" s="92">
        <v>7.12</v>
      </c>
      <c r="F145" s="87">
        <v>105000</v>
      </c>
      <c r="G145" s="88">
        <f t="shared" si="2"/>
        <v>747600</v>
      </c>
    </row>
    <row r="146" spans="1:7" x14ac:dyDescent="0.25">
      <c r="A146" s="91">
        <v>219</v>
      </c>
      <c r="B146" s="91">
        <v>16</v>
      </c>
      <c r="C146" s="71" t="s">
        <v>162</v>
      </c>
      <c r="D146" s="91">
        <v>20</v>
      </c>
      <c r="E146" s="92">
        <v>0.88300000000000001</v>
      </c>
      <c r="F146" s="87">
        <v>105000</v>
      </c>
      <c r="G146" s="88">
        <f t="shared" si="2"/>
        <v>92715</v>
      </c>
    </row>
    <row r="147" spans="1:7" x14ac:dyDescent="0.25">
      <c r="A147" s="91">
        <v>219</v>
      </c>
      <c r="B147" s="91">
        <v>18</v>
      </c>
      <c r="C147" s="71" t="s">
        <v>185</v>
      </c>
      <c r="D147" s="91">
        <v>20</v>
      </c>
      <c r="E147" s="92">
        <v>1.046</v>
      </c>
      <c r="F147" s="87">
        <v>105000</v>
      </c>
      <c r="G147" s="88">
        <f t="shared" si="2"/>
        <v>109830</v>
      </c>
    </row>
    <row r="148" spans="1:7" x14ac:dyDescent="0.25">
      <c r="A148" s="91">
        <v>219</v>
      </c>
      <c r="B148" s="91">
        <v>20</v>
      </c>
      <c r="C148" s="71" t="s">
        <v>100</v>
      </c>
      <c r="D148" s="91" t="s">
        <v>93</v>
      </c>
      <c r="E148" s="92">
        <v>5.3840000000000003</v>
      </c>
      <c r="F148" s="87">
        <v>115000</v>
      </c>
      <c r="G148" s="88">
        <f t="shared" si="2"/>
        <v>619160</v>
      </c>
    </row>
    <row r="149" spans="1:7" x14ac:dyDescent="0.25">
      <c r="A149" s="91">
        <v>219</v>
      </c>
      <c r="B149" s="91">
        <v>20</v>
      </c>
      <c r="C149" s="71" t="s">
        <v>163</v>
      </c>
      <c r="D149" s="91">
        <v>20</v>
      </c>
      <c r="E149" s="92">
        <v>3.452</v>
      </c>
      <c r="F149" s="87">
        <v>105000</v>
      </c>
      <c r="G149" s="88">
        <f t="shared" si="2"/>
        <v>362460</v>
      </c>
    </row>
    <row r="150" spans="1:7" x14ac:dyDescent="0.25">
      <c r="A150" s="91">
        <v>273</v>
      </c>
      <c r="B150" s="91">
        <v>8</v>
      </c>
      <c r="C150" s="71" t="s">
        <v>186</v>
      </c>
      <c r="D150" s="91">
        <v>20</v>
      </c>
      <c r="E150" s="92">
        <v>0.498</v>
      </c>
      <c r="F150" s="87">
        <v>95000</v>
      </c>
      <c r="G150" s="88">
        <f t="shared" si="2"/>
        <v>47310</v>
      </c>
    </row>
    <row r="151" spans="1:7" x14ac:dyDescent="0.25">
      <c r="A151" s="91">
        <v>273</v>
      </c>
      <c r="B151" s="91">
        <v>9</v>
      </c>
      <c r="C151" s="71" t="s">
        <v>148</v>
      </c>
      <c r="D151" s="91">
        <v>20</v>
      </c>
      <c r="E151" s="92">
        <v>0.33100000000000002</v>
      </c>
      <c r="F151" s="87">
        <v>95000</v>
      </c>
      <c r="G151" s="88">
        <f t="shared" si="2"/>
        <v>31445</v>
      </c>
    </row>
    <row r="152" spans="1:7" x14ac:dyDescent="0.25">
      <c r="A152" s="91">
        <v>273</v>
      </c>
      <c r="B152" s="91">
        <v>9</v>
      </c>
      <c r="C152" s="70" t="s">
        <v>107</v>
      </c>
      <c r="D152" s="85">
        <v>20</v>
      </c>
      <c r="E152" s="89">
        <v>0.56099999999999994</v>
      </c>
      <c r="F152" s="87">
        <v>89000</v>
      </c>
      <c r="G152" s="88">
        <f t="shared" si="2"/>
        <v>49928.999999999993</v>
      </c>
    </row>
    <row r="153" spans="1:7" x14ac:dyDescent="0.25">
      <c r="A153" s="91">
        <v>273</v>
      </c>
      <c r="B153" s="91">
        <v>9.5</v>
      </c>
      <c r="C153" s="71" t="s">
        <v>108</v>
      </c>
      <c r="D153" s="85">
        <v>20</v>
      </c>
      <c r="E153" s="110">
        <v>19.336000000000002</v>
      </c>
      <c r="F153" s="87">
        <v>89000</v>
      </c>
      <c r="G153" s="88">
        <f t="shared" si="2"/>
        <v>1720904.0000000002</v>
      </c>
    </row>
    <row r="154" spans="1:7" x14ac:dyDescent="0.25">
      <c r="A154" s="91">
        <v>273</v>
      </c>
      <c r="B154" s="91">
        <v>10</v>
      </c>
      <c r="C154" s="70" t="s">
        <v>109</v>
      </c>
      <c r="D154" s="85">
        <v>20</v>
      </c>
      <c r="E154" s="89">
        <v>0.49499999999999966</v>
      </c>
      <c r="F154" s="87">
        <v>89000</v>
      </c>
      <c r="G154" s="88">
        <f t="shared" si="2"/>
        <v>44054.999999999971</v>
      </c>
    </row>
    <row r="155" spans="1:7" x14ac:dyDescent="0.25">
      <c r="A155" s="91">
        <v>273</v>
      </c>
      <c r="B155" s="91">
        <v>10</v>
      </c>
      <c r="C155" s="71" t="s">
        <v>110</v>
      </c>
      <c r="D155" s="91">
        <v>20</v>
      </c>
      <c r="E155" s="92">
        <v>36.057000000000002</v>
      </c>
      <c r="F155" s="87">
        <v>89000</v>
      </c>
      <c r="G155" s="88">
        <f t="shared" si="2"/>
        <v>3209073</v>
      </c>
    </row>
    <row r="156" spans="1:7" x14ac:dyDescent="0.25">
      <c r="A156" s="91">
        <v>325</v>
      </c>
      <c r="B156" s="91">
        <v>8</v>
      </c>
      <c r="C156" s="71" t="s">
        <v>164</v>
      </c>
      <c r="D156" s="91" t="s">
        <v>69</v>
      </c>
      <c r="E156" s="92">
        <v>15.07</v>
      </c>
      <c r="F156" s="87">
        <v>121000</v>
      </c>
      <c r="G156" s="88">
        <f t="shared" si="2"/>
        <v>1823470</v>
      </c>
    </row>
    <row r="157" spans="1:7" x14ac:dyDescent="0.25">
      <c r="A157" s="91">
        <v>325</v>
      </c>
      <c r="B157" s="91">
        <v>10</v>
      </c>
      <c r="C157" s="71" t="s">
        <v>111</v>
      </c>
      <c r="D157" s="85">
        <v>20</v>
      </c>
      <c r="E157" s="92">
        <v>15.431000000000001</v>
      </c>
      <c r="F157" s="87">
        <v>87000</v>
      </c>
      <c r="G157" s="88">
        <f t="shared" si="2"/>
        <v>1342497</v>
      </c>
    </row>
    <row r="158" spans="1:7" x14ac:dyDescent="0.25">
      <c r="A158" s="91">
        <v>325</v>
      </c>
      <c r="B158" s="91">
        <v>22</v>
      </c>
      <c r="C158" s="71" t="s">
        <v>167</v>
      </c>
      <c r="D158" s="85" t="s">
        <v>69</v>
      </c>
      <c r="E158" s="92">
        <v>7.29</v>
      </c>
      <c r="F158" s="87">
        <v>115000</v>
      </c>
      <c r="G158" s="88">
        <f t="shared" si="2"/>
        <v>838350</v>
      </c>
    </row>
    <row r="159" spans="1:7" x14ac:dyDescent="0.25">
      <c r="A159" s="91">
        <v>377</v>
      </c>
      <c r="B159" s="91">
        <v>10</v>
      </c>
      <c r="C159" s="70" t="s">
        <v>112</v>
      </c>
      <c r="D159" s="91">
        <v>20</v>
      </c>
      <c r="E159" s="102">
        <v>14.113</v>
      </c>
      <c r="F159" s="87">
        <v>89000</v>
      </c>
      <c r="G159" s="88">
        <f t="shared" si="2"/>
        <v>1256057</v>
      </c>
    </row>
    <row r="160" spans="1:7" x14ac:dyDescent="0.25">
      <c r="A160" s="91">
        <v>377</v>
      </c>
      <c r="B160" s="91">
        <v>11</v>
      </c>
      <c r="C160" s="70" t="s">
        <v>211</v>
      </c>
      <c r="D160" s="91">
        <v>20</v>
      </c>
      <c r="E160" s="102">
        <v>13.523999999999999</v>
      </c>
      <c r="F160" s="87">
        <v>110000</v>
      </c>
      <c r="G160" s="88">
        <f t="shared" ref="G160:G163" si="3">E160*F160</f>
        <v>1487640</v>
      </c>
    </row>
    <row r="161" spans="1:7" x14ac:dyDescent="0.25">
      <c r="A161" s="91">
        <v>426</v>
      </c>
      <c r="B161" s="91">
        <v>9</v>
      </c>
      <c r="C161" s="70" t="s">
        <v>149</v>
      </c>
      <c r="D161" s="91">
        <v>20</v>
      </c>
      <c r="E161" s="102">
        <v>0.69499999999999995</v>
      </c>
      <c r="F161" s="87">
        <v>110000</v>
      </c>
      <c r="G161" s="88">
        <f t="shared" si="3"/>
        <v>76450</v>
      </c>
    </row>
    <row r="162" spans="1:7" x14ac:dyDescent="0.25">
      <c r="A162" s="91">
        <v>426</v>
      </c>
      <c r="B162" s="91">
        <v>10</v>
      </c>
      <c r="C162" s="71" t="s">
        <v>168</v>
      </c>
      <c r="D162" s="91">
        <v>20</v>
      </c>
      <c r="E162" s="102">
        <v>0.94499999999999995</v>
      </c>
      <c r="F162" s="87">
        <v>120000</v>
      </c>
      <c r="G162" s="88">
        <f t="shared" si="3"/>
        <v>113400</v>
      </c>
    </row>
    <row r="163" spans="1:7" x14ac:dyDescent="0.25">
      <c r="A163" s="91">
        <v>426</v>
      </c>
      <c r="B163" s="91">
        <v>12</v>
      </c>
      <c r="C163" s="72" t="s">
        <v>113</v>
      </c>
      <c r="D163" s="85">
        <v>20</v>
      </c>
      <c r="E163" s="98">
        <v>0.20300000000000001</v>
      </c>
      <c r="F163" s="87">
        <v>73000</v>
      </c>
      <c r="G163" s="88">
        <f t="shared" si="3"/>
        <v>14819.000000000002</v>
      </c>
    </row>
    <row r="164" spans="1:7" x14ac:dyDescent="0.25">
      <c r="A164" s="123" t="s">
        <v>114</v>
      </c>
      <c r="B164" s="123"/>
      <c r="C164" s="123"/>
      <c r="D164" s="123"/>
      <c r="E164" s="123"/>
      <c r="F164" s="123"/>
      <c r="G164" s="123"/>
    </row>
    <row r="165" spans="1:7" x14ac:dyDescent="0.25">
      <c r="A165" s="21" t="s">
        <v>115</v>
      </c>
      <c r="B165" s="21">
        <v>1.5</v>
      </c>
      <c r="C165" s="77" t="s">
        <v>116</v>
      </c>
      <c r="D165" s="29" t="s">
        <v>117</v>
      </c>
      <c r="E165" s="96">
        <v>5.1879999999999997</v>
      </c>
      <c r="F165" s="111" t="s">
        <v>118</v>
      </c>
      <c r="G165" s="111" t="s">
        <v>118</v>
      </c>
    </row>
    <row r="166" spans="1:7" x14ac:dyDescent="0.25">
      <c r="A166" s="21" t="s">
        <v>115</v>
      </c>
      <c r="B166" s="21">
        <v>2</v>
      </c>
      <c r="C166" s="77" t="s">
        <v>116</v>
      </c>
      <c r="D166" s="29" t="s">
        <v>117</v>
      </c>
      <c r="E166" s="96">
        <v>5.5960000000000001</v>
      </c>
      <c r="F166" s="111" t="s">
        <v>118</v>
      </c>
      <c r="G166" s="111" t="s">
        <v>118</v>
      </c>
    </row>
    <row r="167" spans="1:7" x14ac:dyDescent="0.25">
      <c r="A167" s="21" t="s">
        <v>115</v>
      </c>
      <c r="B167" s="21">
        <v>4</v>
      </c>
      <c r="C167" s="77" t="s">
        <v>119</v>
      </c>
      <c r="D167" s="29"/>
      <c r="E167" s="96">
        <v>0.56499999999999995</v>
      </c>
      <c r="F167" s="87">
        <v>52000</v>
      </c>
      <c r="G167" s="88">
        <f>E167*F167</f>
        <v>29379.999999999996</v>
      </c>
    </row>
    <row r="168" spans="1:7" x14ac:dyDescent="0.25">
      <c r="A168" s="21" t="s">
        <v>120</v>
      </c>
      <c r="B168" s="21">
        <v>12</v>
      </c>
      <c r="C168" s="77" t="s">
        <v>121</v>
      </c>
      <c r="D168" s="29"/>
      <c r="E168" s="96">
        <v>0.34</v>
      </c>
      <c r="F168" s="87">
        <v>45000</v>
      </c>
      <c r="G168" s="88">
        <f t="shared" ref="G168:G176" si="4">E168*F168</f>
        <v>15300.000000000002</v>
      </c>
    </row>
    <row r="169" spans="1:7" x14ac:dyDescent="0.25">
      <c r="A169" s="21" t="s">
        <v>120</v>
      </c>
      <c r="B169" s="21">
        <v>25</v>
      </c>
      <c r="C169" s="77" t="s">
        <v>121</v>
      </c>
      <c r="D169" s="29"/>
      <c r="E169" s="96">
        <v>0.34</v>
      </c>
      <c r="F169" s="87">
        <v>45000</v>
      </c>
      <c r="G169" s="88">
        <f t="shared" si="4"/>
        <v>15300.000000000002</v>
      </c>
    </row>
    <row r="170" spans="1:7" x14ac:dyDescent="0.25">
      <c r="A170" s="27" t="s">
        <v>120</v>
      </c>
      <c r="B170" s="21">
        <v>28</v>
      </c>
      <c r="C170" s="77" t="s">
        <v>122</v>
      </c>
      <c r="D170" s="29" t="s">
        <v>123</v>
      </c>
      <c r="E170" s="96">
        <v>8.9600000000000009</v>
      </c>
      <c r="F170" s="87">
        <v>65000</v>
      </c>
      <c r="G170" s="88">
        <f t="shared" si="4"/>
        <v>582400</v>
      </c>
    </row>
    <row r="171" spans="1:7" x14ac:dyDescent="0.25">
      <c r="A171" s="27" t="s">
        <v>120</v>
      </c>
      <c r="B171" s="21">
        <v>28</v>
      </c>
      <c r="C171" s="77" t="s">
        <v>124</v>
      </c>
      <c r="D171" s="29">
        <v>3</v>
      </c>
      <c r="E171" s="96">
        <v>4.0000000000000001E-3</v>
      </c>
      <c r="F171" s="87">
        <v>56000</v>
      </c>
      <c r="G171" s="88">
        <f t="shared" si="4"/>
        <v>224</v>
      </c>
    </row>
    <row r="172" spans="1:7" x14ac:dyDescent="0.25">
      <c r="A172" s="21" t="s">
        <v>120</v>
      </c>
      <c r="B172" s="21">
        <v>35</v>
      </c>
      <c r="C172" s="77" t="s">
        <v>125</v>
      </c>
      <c r="D172" s="29" t="s">
        <v>126</v>
      </c>
      <c r="E172" s="96">
        <v>3.5</v>
      </c>
      <c r="F172" s="87">
        <v>75000</v>
      </c>
      <c r="G172" s="88">
        <f t="shared" si="4"/>
        <v>262500</v>
      </c>
    </row>
    <row r="173" spans="1:7" x14ac:dyDescent="0.25">
      <c r="A173" s="21" t="s">
        <v>120</v>
      </c>
      <c r="B173" s="21">
        <v>50</v>
      </c>
      <c r="C173" s="77" t="s">
        <v>125</v>
      </c>
      <c r="D173" s="29">
        <v>3</v>
      </c>
      <c r="E173" s="96">
        <v>4.7539999999999996</v>
      </c>
      <c r="F173" s="87">
        <v>56000</v>
      </c>
      <c r="G173" s="88">
        <f t="shared" si="4"/>
        <v>266224</v>
      </c>
    </row>
    <row r="174" spans="1:7" x14ac:dyDescent="0.25">
      <c r="A174" s="21" t="s">
        <v>120</v>
      </c>
      <c r="B174" s="21">
        <v>140</v>
      </c>
      <c r="C174" s="77" t="s">
        <v>125</v>
      </c>
      <c r="D174" s="29" t="s">
        <v>126</v>
      </c>
      <c r="E174" s="96">
        <v>2.5</v>
      </c>
      <c r="F174" s="87">
        <v>75000</v>
      </c>
      <c r="G174" s="88">
        <f t="shared" si="4"/>
        <v>187500</v>
      </c>
    </row>
    <row r="175" spans="1:7" ht="34.5" x14ac:dyDescent="0.25">
      <c r="A175" s="28" t="s">
        <v>127</v>
      </c>
      <c r="B175" s="21">
        <v>14</v>
      </c>
      <c r="C175" s="77" t="s">
        <v>128</v>
      </c>
      <c r="D175" s="29">
        <v>20</v>
      </c>
      <c r="E175" s="96">
        <v>0.2</v>
      </c>
      <c r="F175" s="87">
        <v>65000</v>
      </c>
      <c r="G175" s="88">
        <f t="shared" si="4"/>
        <v>13000</v>
      </c>
    </row>
    <row r="176" spans="1:7" ht="34.5" x14ac:dyDescent="0.25">
      <c r="A176" s="28" t="s">
        <v>127</v>
      </c>
      <c r="B176" s="27">
        <v>22</v>
      </c>
      <c r="C176" s="112" t="s">
        <v>128</v>
      </c>
      <c r="D176" s="113">
        <v>20</v>
      </c>
      <c r="E176" s="114">
        <v>0.25</v>
      </c>
      <c r="F176" s="87">
        <v>65000</v>
      </c>
      <c r="G176" s="88">
        <f t="shared" si="4"/>
        <v>16250</v>
      </c>
    </row>
    <row r="177" spans="1:7" x14ac:dyDescent="0.25">
      <c r="A177" s="125" t="s">
        <v>129</v>
      </c>
      <c r="B177" s="125"/>
      <c r="C177" s="125"/>
      <c r="D177" s="125"/>
      <c r="E177" s="125"/>
      <c r="F177" s="125"/>
      <c r="G177" s="125"/>
    </row>
    <row r="178" spans="1:7" x14ac:dyDescent="0.25">
      <c r="A178" s="91">
        <v>159</v>
      </c>
      <c r="B178" s="91">
        <v>7</v>
      </c>
      <c r="C178" s="115" t="s">
        <v>130</v>
      </c>
      <c r="D178" s="91"/>
      <c r="E178" s="102">
        <v>1.056</v>
      </c>
      <c r="F178" s="88">
        <v>45000</v>
      </c>
      <c r="G178" s="88">
        <f>E178*F178</f>
        <v>47520</v>
      </c>
    </row>
    <row r="179" spans="1:7" x14ac:dyDescent="0.25">
      <c r="A179" s="91">
        <v>159</v>
      </c>
      <c r="B179" s="91">
        <v>10</v>
      </c>
      <c r="C179" s="115" t="s">
        <v>131</v>
      </c>
      <c r="D179" s="91"/>
      <c r="E179" s="116">
        <v>0.33700000000000002</v>
      </c>
      <c r="F179" s="88">
        <v>45000</v>
      </c>
      <c r="G179" s="88">
        <f t="shared" ref="G179:G180" si="5">E179*F179</f>
        <v>15165.000000000002</v>
      </c>
    </row>
    <row r="180" spans="1:7" x14ac:dyDescent="0.25">
      <c r="A180" s="91">
        <v>168</v>
      </c>
      <c r="B180" s="91">
        <v>14</v>
      </c>
      <c r="C180" s="115" t="s">
        <v>132</v>
      </c>
      <c r="D180" s="91"/>
      <c r="E180" s="116">
        <v>0.52600000000000002</v>
      </c>
      <c r="F180" s="88">
        <v>45000</v>
      </c>
      <c r="G180" s="88">
        <f t="shared" si="5"/>
        <v>23670</v>
      </c>
    </row>
    <row r="181" spans="1:7" x14ac:dyDescent="0.25">
      <c r="A181" s="91">
        <v>273</v>
      </c>
      <c r="B181" s="91">
        <v>8</v>
      </c>
      <c r="C181" s="115" t="s">
        <v>133</v>
      </c>
      <c r="D181" s="91">
        <v>20</v>
      </c>
      <c r="E181" s="116">
        <v>36.255000000000003</v>
      </c>
      <c r="F181" s="88" t="s">
        <v>118</v>
      </c>
      <c r="G181" s="88" t="s">
        <v>118</v>
      </c>
    </row>
    <row r="182" spans="1:7" ht="15.75" customHeight="1" x14ac:dyDescent="0.25">
      <c r="A182" s="91">
        <v>720</v>
      </c>
      <c r="B182" s="91">
        <v>8</v>
      </c>
      <c r="C182" s="70" t="s">
        <v>134</v>
      </c>
      <c r="D182" s="91"/>
      <c r="E182" s="102">
        <v>76</v>
      </c>
      <c r="F182" s="87">
        <v>46000</v>
      </c>
      <c r="G182" s="88">
        <f>E182*F182</f>
        <v>3496000</v>
      </c>
    </row>
    <row r="183" spans="1:7" x14ac:dyDescent="0.25">
      <c r="A183" s="126" t="s">
        <v>135</v>
      </c>
      <c r="B183" s="126"/>
      <c r="C183" s="126"/>
      <c r="D183" s="126"/>
      <c r="E183" s="126"/>
      <c r="F183" s="126"/>
      <c r="G183" s="126"/>
    </row>
    <row r="184" spans="1:7" x14ac:dyDescent="0.25">
      <c r="A184" s="117"/>
      <c r="B184" s="117"/>
      <c r="C184" s="118"/>
      <c r="D184" s="83" t="s">
        <v>136</v>
      </c>
      <c r="E184" s="83" t="s">
        <v>137</v>
      </c>
      <c r="F184" s="83" t="s">
        <v>6</v>
      </c>
      <c r="G184" s="83" t="s">
        <v>7</v>
      </c>
    </row>
    <row r="185" spans="1:7" x14ac:dyDescent="0.25">
      <c r="A185" s="120" t="s">
        <v>138</v>
      </c>
      <c r="B185" s="121"/>
      <c r="C185" s="122"/>
      <c r="D185" s="119" t="s">
        <v>139</v>
      </c>
      <c r="E185" s="119">
        <v>1</v>
      </c>
      <c r="F185" s="111">
        <v>30000</v>
      </c>
      <c r="G185" s="111">
        <f>E185*F185</f>
        <v>30000</v>
      </c>
    </row>
    <row r="186" spans="1:7" x14ac:dyDescent="0.25">
      <c r="A186" s="120" t="s">
        <v>140</v>
      </c>
      <c r="B186" s="121"/>
      <c r="C186" s="122"/>
      <c r="D186" s="119" t="s">
        <v>139</v>
      </c>
      <c r="E186" s="119">
        <v>10</v>
      </c>
      <c r="F186" s="111" t="s">
        <v>118</v>
      </c>
      <c r="G186" s="111" t="s">
        <v>118</v>
      </c>
    </row>
    <row r="187" spans="1:7" x14ac:dyDescent="0.25">
      <c r="A187" s="120" t="s">
        <v>141</v>
      </c>
      <c r="B187" s="121"/>
      <c r="C187" s="122"/>
      <c r="D187" s="119" t="s">
        <v>139</v>
      </c>
      <c r="E187" s="119">
        <v>4</v>
      </c>
      <c r="F187" s="111">
        <v>800</v>
      </c>
      <c r="G187" s="111">
        <f t="shared" ref="G187:G188" si="6">E187*F187</f>
        <v>3200</v>
      </c>
    </row>
    <row r="188" spans="1:7" x14ac:dyDescent="0.25">
      <c r="A188" s="120" t="s">
        <v>142</v>
      </c>
      <c r="B188" s="121"/>
      <c r="C188" s="122"/>
      <c r="D188" s="119" t="s">
        <v>139</v>
      </c>
      <c r="E188" s="119">
        <v>11</v>
      </c>
      <c r="F188" s="111">
        <v>800</v>
      </c>
      <c r="G188" s="111">
        <f t="shared" si="6"/>
        <v>8800</v>
      </c>
    </row>
    <row r="189" spans="1:7" x14ac:dyDescent="0.25">
      <c r="A189" s="146" t="s">
        <v>0</v>
      </c>
      <c r="B189" s="146"/>
      <c r="C189" s="146"/>
      <c r="D189" s="146"/>
      <c r="E189" s="146"/>
      <c r="F189" s="146"/>
      <c r="G189" s="147"/>
    </row>
    <row r="190" spans="1:7" ht="31.5" x14ac:dyDescent="0.25">
      <c r="A190" s="9" t="s">
        <v>1</v>
      </c>
      <c r="B190" s="1" t="s">
        <v>2</v>
      </c>
      <c r="C190" s="1" t="s">
        <v>3</v>
      </c>
      <c r="D190" s="1" t="s">
        <v>4</v>
      </c>
      <c r="E190" s="58" t="s">
        <v>5</v>
      </c>
      <c r="F190" s="2" t="s">
        <v>6</v>
      </c>
      <c r="G190" s="59" t="s">
        <v>7</v>
      </c>
    </row>
    <row r="191" spans="1:7" x14ac:dyDescent="0.25">
      <c r="A191" s="142" t="s">
        <v>8</v>
      </c>
      <c r="B191" s="142"/>
      <c r="C191" s="142"/>
      <c r="D191" s="142"/>
      <c r="E191" s="142"/>
      <c r="F191" s="142"/>
      <c r="G191" s="143"/>
    </row>
    <row r="192" spans="1:7" x14ac:dyDescent="0.25">
      <c r="A192" s="38" t="s">
        <v>9</v>
      </c>
      <c r="B192" s="38">
        <v>2.8</v>
      </c>
      <c r="C192" s="72" t="s">
        <v>10</v>
      </c>
      <c r="D192" s="15"/>
      <c r="E192" s="3">
        <v>0.71799999999999997</v>
      </c>
      <c r="F192" s="17">
        <v>85000</v>
      </c>
      <c r="G192" s="60">
        <f>E192*F192</f>
        <v>61030</v>
      </c>
    </row>
    <row r="193" spans="1:7" x14ac:dyDescent="0.25">
      <c r="A193" s="38" t="s">
        <v>9</v>
      </c>
      <c r="B193" s="38">
        <v>2.8</v>
      </c>
      <c r="C193" s="70" t="s">
        <v>11</v>
      </c>
      <c r="D193" s="15"/>
      <c r="E193" s="3">
        <v>0.437</v>
      </c>
      <c r="F193" s="17">
        <v>85000</v>
      </c>
      <c r="G193" s="60">
        <f t="shared" ref="G193:G213" si="7">E193*F193</f>
        <v>37145</v>
      </c>
    </row>
    <row r="194" spans="1:7" x14ac:dyDescent="0.25">
      <c r="A194" s="38" t="s">
        <v>9</v>
      </c>
      <c r="B194" s="38">
        <v>2.8</v>
      </c>
      <c r="C194" s="72" t="s">
        <v>12</v>
      </c>
      <c r="D194" s="15"/>
      <c r="E194" s="3">
        <v>1.476</v>
      </c>
      <c r="F194" s="17">
        <v>82000</v>
      </c>
      <c r="G194" s="60">
        <f t="shared" si="7"/>
        <v>121032</v>
      </c>
    </row>
    <row r="195" spans="1:7" x14ac:dyDescent="0.25">
      <c r="A195" s="38" t="s">
        <v>13</v>
      </c>
      <c r="B195" s="38">
        <v>2.8</v>
      </c>
      <c r="C195" s="72" t="s">
        <v>14</v>
      </c>
      <c r="D195" s="15"/>
      <c r="E195" s="3">
        <v>3.0590000000000002</v>
      </c>
      <c r="F195" s="17">
        <v>85000</v>
      </c>
      <c r="G195" s="60">
        <f t="shared" si="7"/>
        <v>260015</v>
      </c>
    </row>
    <row r="196" spans="1:7" x14ac:dyDescent="0.25">
      <c r="A196" s="38" t="s">
        <v>15</v>
      </c>
      <c r="B196" s="38">
        <v>2.8</v>
      </c>
      <c r="C196" s="72" t="s">
        <v>16</v>
      </c>
      <c r="D196" s="15"/>
      <c r="E196" s="3">
        <v>8.9999999999999993E-3</v>
      </c>
      <c r="F196" s="17">
        <v>85000</v>
      </c>
      <c r="G196" s="60">
        <f t="shared" si="7"/>
        <v>764.99999999999989</v>
      </c>
    </row>
    <row r="197" spans="1:7" x14ac:dyDescent="0.25">
      <c r="A197" s="38" t="s">
        <v>17</v>
      </c>
      <c r="B197" s="38">
        <v>3.2</v>
      </c>
      <c r="C197" s="70" t="s">
        <v>18</v>
      </c>
      <c r="D197" s="15"/>
      <c r="E197" s="3">
        <v>1.4999999999999999E-2</v>
      </c>
      <c r="F197" s="17">
        <v>80000</v>
      </c>
      <c r="G197" s="60">
        <f t="shared" si="7"/>
        <v>1200</v>
      </c>
    </row>
    <row r="198" spans="1:7" x14ac:dyDescent="0.25">
      <c r="A198" s="38" t="s">
        <v>19</v>
      </c>
      <c r="B198" s="38">
        <v>2.8</v>
      </c>
      <c r="C198" s="70" t="s">
        <v>20</v>
      </c>
      <c r="D198" s="15"/>
      <c r="E198" s="3">
        <v>1.2999999999999999E-2</v>
      </c>
      <c r="F198" s="17">
        <v>85000</v>
      </c>
      <c r="G198" s="60">
        <f t="shared" si="7"/>
        <v>1105</v>
      </c>
    </row>
    <row r="199" spans="1:7" x14ac:dyDescent="0.25">
      <c r="A199" s="38" t="s">
        <v>21</v>
      </c>
      <c r="B199" s="38">
        <v>3.2</v>
      </c>
      <c r="C199" s="72" t="s">
        <v>22</v>
      </c>
      <c r="D199" s="15"/>
      <c r="E199" s="3">
        <v>3.7000000000000005E-2</v>
      </c>
      <c r="F199" s="17">
        <v>80000</v>
      </c>
      <c r="G199" s="60">
        <f t="shared" si="7"/>
        <v>2960.0000000000005</v>
      </c>
    </row>
    <row r="200" spans="1:7" x14ac:dyDescent="0.25">
      <c r="A200" s="47" t="s">
        <v>21</v>
      </c>
      <c r="B200" s="47">
        <v>3.2</v>
      </c>
      <c r="C200" s="72" t="s">
        <v>166</v>
      </c>
      <c r="D200" s="15"/>
      <c r="E200" s="3">
        <v>18.265000000000001</v>
      </c>
      <c r="F200" s="17">
        <v>90000</v>
      </c>
      <c r="G200" s="60">
        <f t="shared" si="7"/>
        <v>1643850</v>
      </c>
    </row>
    <row r="201" spans="1:7" x14ac:dyDescent="0.25">
      <c r="A201" s="38" t="s">
        <v>23</v>
      </c>
      <c r="B201" s="38">
        <v>3</v>
      </c>
      <c r="C201" s="72" t="s">
        <v>24</v>
      </c>
      <c r="D201" s="22"/>
      <c r="E201" s="14">
        <v>0.45499999999999996</v>
      </c>
      <c r="F201" s="17">
        <v>90000</v>
      </c>
      <c r="G201" s="60">
        <f t="shared" si="7"/>
        <v>40950</v>
      </c>
    </row>
    <row r="202" spans="1:7" x14ac:dyDescent="0.25">
      <c r="A202" s="38" t="s">
        <v>25</v>
      </c>
      <c r="B202" s="38">
        <v>3</v>
      </c>
      <c r="C202" s="72" t="s">
        <v>26</v>
      </c>
      <c r="D202" s="22"/>
      <c r="E202" s="14">
        <v>0.151</v>
      </c>
      <c r="F202" s="17">
        <v>90000</v>
      </c>
      <c r="G202" s="60">
        <f t="shared" si="7"/>
        <v>13590</v>
      </c>
    </row>
    <row r="203" spans="1:7" x14ac:dyDescent="0.25">
      <c r="A203" s="38" t="s">
        <v>23</v>
      </c>
      <c r="B203" s="38">
        <v>3.5</v>
      </c>
      <c r="C203" s="72" t="s">
        <v>27</v>
      </c>
      <c r="D203" s="22"/>
      <c r="E203" s="14">
        <v>4.0000000000000001E-3</v>
      </c>
      <c r="F203" s="17">
        <v>80000</v>
      </c>
      <c r="G203" s="60">
        <f t="shared" si="7"/>
        <v>320</v>
      </c>
    </row>
    <row r="204" spans="1:7" x14ac:dyDescent="0.25">
      <c r="A204" s="38" t="s">
        <v>28</v>
      </c>
      <c r="B204" s="38">
        <v>3</v>
      </c>
      <c r="C204" s="70" t="s">
        <v>29</v>
      </c>
      <c r="D204" s="22"/>
      <c r="E204" s="14">
        <v>4.5999999999999985E-2</v>
      </c>
      <c r="F204" s="17">
        <v>85000</v>
      </c>
      <c r="G204" s="60">
        <f t="shared" si="7"/>
        <v>3909.9999999999986</v>
      </c>
    </row>
    <row r="205" spans="1:7" x14ac:dyDescent="0.25">
      <c r="A205" s="38">
        <v>57</v>
      </c>
      <c r="B205" s="38">
        <v>3</v>
      </c>
      <c r="C205" s="71" t="s">
        <v>30</v>
      </c>
      <c r="D205" s="23"/>
      <c r="E205" s="14">
        <v>0.13</v>
      </c>
      <c r="F205" s="17">
        <v>90000</v>
      </c>
      <c r="G205" s="60">
        <f t="shared" si="7"/>
        <v>11700</v>
      </c>
    </row>
    <row r="206" spans="1:7" x14ac:dyDescent="0.25">
      <c r="A206" s="38">
        <v>57</v>
      </c>
      <c r="B206" s="38">
        <v>3</v>
      </c>
      <c r="C206" s="70" t="s">
        <v>31</v>
      </c>
      <c r="D206" s="23"/>
      <c r="E206" s="14">
        <v>2.1000000000000019E-2</v>
      </c>
      <c r="F206" s="17">
        <v>90000</v>
      </c>
      <c r="G206" s="60">
        <f t="shared" si="7"/>
        <v>1890.0000000000016</v>
      </c>
    </row>
    <row r="207" spans="1:7" x14ac:dyDescent="0.25">
      <c r="A207" s="38">
        <v>76</v>
      </c>
      <c r="B207" s="38">
        <v>3.5</v>
      </c>
      <c r="C207" s="70" t="s">
        <v>32</v>
      </c>
      <c r="D207" s="23"/>
      <c r="E207" s="14">
        <v>4.1000000000000369E-2</v>
      </c>
      <c r="F207" s="17">
        <v>85000</v>
      </c>
      <c r="G207" s="60">
        <f t="shared" si="7"/>
        <v>3485.0000000000314</v>
      </c>
    </row>
    <row r="208" spans="1:7" x14ac:dyDescent="0.25">
      <c r="A208" s="38">
        <v>89</v>
      </c>
      <c r="B208" s="38">
        <v>3.5</v>
      </c>
      <c r="C208" s="70" t="s">
        <v>33</v>
      </c>
      <c r="D208" s="23"/>
      <c r="E208" s="14">
        <v>0.16700000000000004</v>
      </c>
      <c r="F208" s="17">
        <v>85000</v>
      </c>
      <c r="G208" s="60">
        <f t="shared" si="7"/>
        <v>14195.000000000004</v>
      </c>
    </row>
    <row r="209" spans="1:7" x14ac:dyDescent="0.25">
      <c r="A209" s="38">
        <v>108</v>
      </c>
      <c r="B209" s="38">
        <v>4</v>
      </c>
      <c r="C209" s="70" t="s">
        <v>146</v>
      </c>
      <c r="D209" s="23"/>
      <c r="E209" s="14">
        <v>0.13400000000000001</v>
      </c>
      <c r="F209" s="17">
        <v>80000</v>
      </c>
      <c r="G209" s="60">
        <f t="shared" si="7"/>
        <v>10720</v>
      </c>
    </row>
    <row r="210" spans="1:7" x14ac:dyDescent="0.25">
      <c r="A210" s="38">
        <v>133</v>
      </c>
      <c r="B210" s="38">
        <v>4</v>
      </c>
      <c r="C210" s="70" t="s">
        <v>34</v>
      </c>
      <c r="D210" s="36"/>
      <c r="E210" s="3">
        <v>7.8E-2</v>
      </c>
      <c r="F210" s="17">
        <v>85000</v>
      </c>
      <c r="G210" s="60">
        <f t="shared" si="7"/>
        <v>6630</v>
      </c>
    </row>
    <row r="211" spans="1:7" x14ac:dyDescent="0.25">
      <c r="A211" s="38">
        <v>133</v>
      </c>
      <c r="B211" s="38">
        <v>4</v>
      </c>
      <c r="C211" s="70" t="s">
        <v>35</v>
      </c>
      <c r="D211" s="11">
        <v>20</v>
      </c>
      <c r="E211" s="3">
        <v>1.125</v>
      </c>
      <c r="F211" s="17">
        <v>90000</v>
      </c>
      <c r="G211" s="60">
        <f t="shared" si="7"/>
        <v>101250</v>
      </c>
    </row>
    <row r="212" spans="1:7" x14ac:dyDescent="0.25">
      <c r="A212" s="38">
        <v>133</v>
      </c>
      <c r="B212" s="38">
        <v>4.5</v>
      </c>
      <c r="C212" s="70" t="s">
        <v>36</v>
      </c>
      <c r="D212" s="11">
        <v>20</v>
      </c>
      <c r="E212" s="3">
        <v>0.22800000000000004</v>
      </c>
      <c r="F212" s="17">
        <v>90000</v>
      </c>
      <c r="G212" s="60">
        <f t="shared" si="7"/>
        <v>20520.000000000004</v>
      </c>
    </row>
    <row r="213" spans="1:7" x14ac:dyDescent="0.25">
      <c r="A213" s="38">
        <v>159</v>
      </c>
      <c r="B213" s="38">
        <v>4</v>
      </c>
      <c r="C213" s="71" t="s">
        <v>37</v>
      </c>
      <c r="D213" s="39"/>
      <c r="E213" s="3">
        <v>0.35599999999999987</v>
      </c>
      <c r="F213" s="17">
        <v>85000</v>
      </c>
      <c r="G213" s="60">
        <f t="shared" si="7"/>
        <v>30259.999999999989</v>
      </c>
    </row>
    <row r="214" spans="1:7" x14ac:dyDescent="0.25">
      <c r="A214" s="144" t="s">
        <v>38</v>
      </c>
      <c r="B214" s="144"/>
      <c r="C214" s="144"/>
      <c r="D214" s="144"/>
      <c r="E214" s="144"/>
      <c r="F214" s="144"/>
      <c r="G214" s="145"/>
    </row>
    <row r="215" spans="1:7" x14ac:dyDescent="0.25">
      <c r="A215" s="38" t="s">
        <v>9</v>
      </c>
      <c r="B215" s="38">
        <v>2.8</v>
      </c>
      <c r="C215" s="71" t="s">
        <v>39</v>
      </c>
      <c r="D215" s="38"/>
      <c r="E215" s="66">
        <v>0.28900000000000003</v>
      </c>
      <c r="F215" s="17">
        <v>59000</v>
      </c>
      <c r="G215" s="60">
        <f>E215*F215</f>
        <v>17051.000000000004</v>
      </c>
    </row>
    <row r="216" spans="1:7" x14ac:dyDescent="0.25">
      <c r="A216" s="54" t="s">
        <v>13</v>
      </c>
      <c r="B216" s="54">
        <v>2.8</v>
      </c>
      <c r="C216" s="71" t="s">
        <v>187</v>
      </c>
      <c r="D216" s="54"/>
      <c r="E216" s="66">
        <v>5.05</v>
      </c>
      <c r="F216" s="17">
        <v>48000</v>
      </c>
      <c r="G216" s="60">
        <f>E216*F216</f>
        <v>242400</v>
      </c>
    </row>
    <row r="217" spans="1:7" x14ac:dyDescent="0.25">
      <c r="A217" s="38" t="s">
        <v>17</v>
      </c>
      <c r="B217" s="38">
        <v>2.8</v>
      </c>
      <c r="C217" s="73" t="s">
        <v>40</v>
      </c>
      <c r="D217" s="38"/>
      <c r="E217" s="66">
        <v>1.7999999999999999E-2</v>
      </c>
      <c r="F217" s="17">
        <v>59000</v>
      </c>
      <c r="G217" s="60">
        <f t="shared" ref="G217:G276" si="8">E217*F217</f>
        <v>1062</v>
      </c>
    </row>
    <row r="218" spans="1:7" x14ac:dyDescent="0.25">
      <c r="A218" s="38" t="s">
        <v>21</v>
      </c>
      <c r="B218" s="38">
        <v>2.8</v>
      </c>
      <c r="C218" s="71" t="s">
        <v>41</v>
      </c>
      <c r="D218" s="38"/>
      <c r="E218" s="66">
        <v>0.20700000000000002</v>
      </c>
      <c r="F218" s="17">
        <v>59000</v>
      </c>
      <c r="G218" s="60">
        <f t="shared" si="8"/>
        <v>12213.000000000002</v>
      </c>
    </row>
    <row r="219" spans="1:7" x14ac:dyDescent="0.25">
      <c r="A219" s="38" t="s">
        <v>21</v>
      </c>
      <c r="B219" s="38">
        <v>3.2</v>
      </c>
      <c r="C219" s="70" t="s">
        <v>42</v>
      </c>
      <c r="D219" s="38"/>
      <c r="E219" s="66">
        <v>0.05</v>
      </c>
      <c r="F219" s="17">
        <v>59000</v>
      </c>
      <c r="G219" s="60">
        <f t="shared" si="8"/>
        <v>2950</v>
      </c>
    </row>
    <row r="220" spans="1:7" x14ac:dyDescent="0.25">
      <c r="A220" s="29" t="s">
        <v>21</v>
      </c>
      <c r="B220" s="29">
        <v>3.2</v>
      </c>
      <c r="C220" s="77" t="s">
        <v>43</v>
      </c>
      <c r="D220" s="11"/>
      <c r="E220" s="67">
        <v>1.3260000000000001</v>
      </c>
      <c r="F220" s="17">
        <v>53000</v>
      </c>
      <c r="G220" s="60">
        <f t="shared" si="8"/>
        <v>70278</v>
      </c>
    </row>
    <row r="221" spans="1:7" x14ac:dyDescent="0.25">
      <c r="A221" s="29" t="s">
        <v>21</v>
      </c>
      <c r="B221" s="29">
        <v>3.2</v>
      </c>
      <c r="C221" s="77" t="s">
        <v>44</v>
      </c>
      <c r="D221" s="11"/>
      <c r="E221" s="67">
        <v>4.9889999999999999</v>
      </c>
      <c r="F221" s="17">
        <v>53000</v>
      </c>
      <c r="G221" s="60">
        <f t="shared" si="8"/>
        <v>264417</v>
      </c>
    </row>
    <row r="222" spans="1:7" x14ac:dyDescent="0.25">
      <c r="A222" s="38" t="s">
        <v>23</v>
      </c>
      <c r="B222" s="38">
        <v>3.5</v>
      </c>
      <c r="C222" s="72" t="s">
        <v>45</v>
      </c>
      <c r="D222" s="38"/>
      <c r="E222" s="66">
        <v>3.6999999999999998E-2</v>
      </c>
      <c r="F222" s="17">
        <v>53000</v>
      </c>
      <c r="G222" s="60">
        <f t="shared" si="8"/>
        <v>1961</v>
      </c>
    </row>
    <row r="223" spans="1:7" x14ac:dyDescent="0.25">
      <c r="A223" s="38">
        <v>57</v>
      </c>
      <c r="B223" s="38">
        <v>3</v>
      </c>
      <c r="C223" s="72" t="s">
        <v>74</v>
      </c>
      <c r="D223" s="38"/>
      <c r="E223" s="66">
        <v>0.16499999999999915</v>
      </c>
      <c r="F223" s="17">
        <v>59000</v>
      </c>
      <c r="G223" s="60">
        <f t="shared" si="8"/>
        <v>9734.9999999999491</v>
      </c>
    </row>
    <row r="224" spans="1:7" x14ac:dyDescent="0.25">
      <c r="A224" s="38">
        <v>57</v>
      </c>
      <c r="B224" s="38">
        <v>3.5</v>
      </c>
      <c r="C224" s="70" t="s">
        <v>46</v>
      </c>
      <c r="D224" s="38"/>
      <c r="E224" s="66">
        <v>2.1000000000000001E-2</v>
      </c>
      <c r="F224" s="17">
        <v>59000</v>
      </c>
      <c r="G224" s="60">
        <f t="shared" si="8"/>
        <v>1239</v>
      </c>
    </row>
    <row r="225" spans="1:7" x14ac:dyDescent="0.25">
      <c r="A225" s="38" t="s">
        <v>47</v>
      </c>
      <c r="B225" s="38">
        <v>4.5</v>
      </c>
      <c r="C225" s="70" t="s">
        <v>48</v>
      </c>
      <c r="D225" s="38">
        <v>20</v>
      </c>
      <c r="E225" s="66">
        <v>1.835</v>
      </c>
      <c r="F225" s="17">
        <v>59000</v>
      </c>
      <c r="G225" s="60">
        <f t="shared" si="8"/>
        <v>108265</v>
      </c>
    </row>
    <row r="226" spans="1:7" x14ac:dyDescent="0.25">
      <c r="A226" s="38">
        <v>76</v>
      </c>
      <c r="B226" s="38">
        <v>4</v>
      </c>
      <c r="C226" s="71" t="s">
        <v>49</v>
      </c>
      <c r="D226" s="38"/>
      <c r="E226" s="66">
        <v>0.161</v>
      </c>
      <c r="F226" s="17">
        <v>53000</v>
      </c>
      <c r="G226" s="60">
        <f t="shared" si="8"/>
        <v>8533</v>
      </c>
    </row>
    <row r="227" spans="1:7" x14ac:dyDescent="0.25">
      <c r="A227" s="38">
        <v>76</v>
      </c>
      <c r="B227" s="38">
        <v>4</v>
      </c>
      <c r="C227" s="70" t="s">
        <v>144</v>
      </c>
      <c r="D227" s="38">
        <v>20</v>
      </c>
      <c r="E227" s="66">
        <v>0.16999999999999998</v>
      </c>
      <c r="F227" s="17">
        <v>59000</v>
      </c>
      <c r="G227" s="60">
        <f t="shared" si="8"/>
        <v>10029.999999999998</v>
      </c>
    </row>
    <row r="228" spans="1:7" x14ac:dyDescent="0.25">
      <c r="A228" s="38">
        <v>76</v>
      </c>
      <c r="B228" s="38">
        <v>4</v>
      </c>
      <c r="C228" s="70" t="s">
        <v>51</v>
      </c>
      <c r="D228" s="38"/>
      <c r="E228" s="66">
        <v>8.9429999999999996</v>
      </c>
      <c r="F228" s="17">
        <v>59000</v>
      </c>
      <c r="G228" s="60">
        <f t="shared" si="8"/>
        <v>527637</v>
      </c>
    </row>
    <row r="229" spans="1:7" x14ac:dyDescent="0.25">
      <c r="A229" s="38" t="s">
        <v>52</v>
      </c>
      <c r="B229" s="38">
        <v>3.5</v>
      </c>
      <c r="C229" s="70" t="s">
        <v>53</v>
      </c>
      <c r="D229" s="38">
        <v>20</v>
      </c>
      <c r="E229" s="66">
        <v>0.34899999999999998</v>
      </c>
      <c r="F229" s="17">
        <v>59000</v>
      </c>
      <c r="G229" s="60">
        <f t="shared" si="8"/>
        <v>20591</v>
      </c>
    </row>
    <row r="230" spans="1:7" x14ac:dyDescent="0.25">
      <c r="A230" s="38" t="s">
        <v>52</v>
      </c>
      <c r="B230" s="38">
        <v>4</v>
      </c>
      <c r="C230" s="70" t="s">
        <v>54</v>
      </c>
      <c r="D230" s="38">
        <v>20</v>
      </c>
      <c r="E230" s="66">
        <v>0.28900000000000003</v>
      </c>
      <c r="F230" s="17">
        <v>59000</v>
      </c>
      <c r="G230" s="60">
        <f t="shared" si="8"/>
        <v>17051.000000000004</v>
      </c>
    </row>
    <row r="231" spans="1:7" x14ac:dyDescent="0.25">
      <c r="A231" s="38">
        <v>89</v>
      </c>
      <c r="B231" s="38">
        <v>3</v>
      </c>
      <c r="C231" s="70" t="s">
        <v>55</v>
      </c>
      <c r="D231" s="38"/>
      <c r="E231" s="66">
        <v>0.14000000000000012</v>
      </c>
      <c r="F231" s="17">
        <v>59000</v>
      </c>
      <c r="G231" s="60">
        <f t="shared" si="8"/>
        <v>8260.0000000000073</v>
      </c>
    </row>
    <row r="232" spans="1:7" x14ac:dyDescent="0.25">
      <c r="A232" s="38">
        <v>89</v>
      </c>
      <c r="B232" s="38">
        <v>5</v>
      </c>
      <c r="C232" s="72" t="s">
        <v>56</v>
      </c>
      <c r="D232" s="38"/>
      <c r="E232" s="66">
        <v>6.2E-2</v>
      </c>
      <c r="F232" s="17">
        <v>59000</v>
      </c>
      <c r="G232" s="60">
        <f t="shared" si="8"/>
        <v>3658</v>
      </c>
    </row>
    <row r="233" spans="1:7" x14ac:dyDescent="0.25">
      <c r="A233" s="38">
        <v>102</v>
      </c>
      <c r="B233" s="38">
        <v>3</v>
      </c>
      <c r="C233" s="72" t="s">
        <v>57</v>
      </c>
      <c r="D233" s="38"/>
      <c r="E233" s="66">
        <v>4.5999999999999999E-2</v>
      </c>
      <c r="F233" s="17">
        <v>59000</v>
      </c>
      <c r="G233" s="60">
        <f t="shared" si="8"/>
        <v>2714</v>
      </c>
    </row>
    <row r="234" spans="1:7" x14ac:dyDescent="0.25">
      <c r="A234" s="38">
        <v>102</v>
      </c>
      <c r="B234" s="38">
        <v>3</v>
      </c>
      <c r="C234" s="72" t="s">
        <v>58</v>
      </c>
      <c r="D234" s="38"/>
      <c r="E234" s="66">
        <v>8.1000000000000003E-2</v>
      </c>
      <c r="F234" s="17">
        <v>59000</v>
      </c>
      <c r="G234" s="60">
        <f t="shared" si="8"/>
        <v>4779</v>
      </c>
    </row>
    <row r="235" spans="1:7" x14ac:dyDescent="0.25">
      <c r="A235" s="38">
        <v>102</v>
      </c>
      <c r="B235" s="38">
        <v>3.5</v>
      </c>
      <c r="C235" s="70" t="s">
        <v>59</v>
      </c>
      <c r="D235" s="38"/>
      <c r="E235" s="66">
        <v>9.199999999999986E-2</v>
      </c>
      <c r="F235" s="17">
        <v>59000</v>
      </c>
      <c r="G235" s="60">
        <f t="shared" si="8"/>
        <v>5427.9999999999918</v>
      </c>
    </row>
    <row r="236" spans="1:7" x14ac:dyDescent="0.25">
      <c r="A236" s="38">
        <v>102</v>
      </c>
      <c r="B236" s="38">
        <v>4</v>
      </c>
      <c r="C236" s="72" t="s">
        <v>60</v>
      </c>
      <c r="D236" s="38"/>
      <c r="E236" s="66">
        <v>0.14099999999999999</v>
      </c>
      <c r="F236" s="17">
        <v>59000</v>
      </c>
      <c r="G236" s="60">
        <f t="shared" si="8"/>
        <v>8319</v>
      </c>
    </row>
    <row r="237" spans="1:7" x14ac:dyDescent="0.25">
      <c r="A237" s="38" t="s">
        <v>61</v>
      </c>
      <c r="B237" s="38">
        <v>4</v>
      </c>
      <c r="C237" s="70" t="s">
        <v>62</v>
      </c>
      <c r="D237" s="38"/>
      <c r="E237" s="66">
        <v>1.1930000000000001</v>
      </c>
      <c r="F237" s="17">
        <v>59000</v>
      </c>
      <c r="G237" s="60">
        <f t="shared" si="8"/>
        <v>70387</v>
      </c>
    </row>
    <row r="238" spans="1:7" x14ac:dyDescent="0.25">
      <c r="A238" s="38">
        <v>114</v>
      </c>
      <c r="B238" s="38">
        <v>4.5</v>
      </c>
      <c r="C238" s="70" t="s">
        <v>63</v>
      </c>
      <c r="D238" s="38"/>
      <c r="E238" s="66">
        <v>9.1999999999999998E-2</v>
      </c>
      <c r="F238" s="17">
        <v>59000</v>
      </c>
      <c r="G238" s="60">
        <f t="shared" si="8"/>
        <v>5428</v>
      </c>
    </row>
    <row r="239" spans="1:7" x14ac:dyDescent="0.25">
      <c r="A239" s="38">
        <v>127</v>
      </c>
      <c r="B239" s="38">
        <v>3.5</v>
      </c>
      <c r="C239" s="70" t="s">
        <v>144</v>
      </c>
      <c r="D239" s="38">
        <v>20</v>
      </c>
      <c r="E239" s="66">
        <v>0.25499999999999989</v>
      </c>
      <c r="F239" s="17">
        <v>59000</v>
      </c>
      <c r="G239" s="60">
        <f t="shared" si="8"/>
        <v>15044.999999999995</v>
      </c>
    </row>
    <row r="240" spans="1:7" x14ac:dyDescent="0.25">
      <c r="A240" s="38">
        <v>133</v>
      </c>
      <c r="B240" s="38">
        <v>4</v>
      </c>
      <c r="C240" s="71" t="s">
        <v>64</v>
      </c>
      <c r="D240" s="38"/>
      <c r="E240" s="66">
        <v>0.14699999999999999</v>
      </c>
      <c r="F240" s="17">
        <v>53000</v>
      </c>
      <c r="G240" s="60">
        <f t="shared" si="8"/>
        <v>7791</v>
      </c>
    </row>
    <row r="241" spans="1:7" x14ac:dyDescent="0.25">
      <c r="A241" s="38">
        <v>152</v>
      </c>
      <c r="B241" s="38">
        <v>4.5</v>
      </c>
      <c r="C241" s="72" t="s">
        <v>65</v>
      </c>
      <c r="D241" s="38"/>
      <c r="E241" s="66">
        <v>0.43499999999999872</v>
      </c>
      <c r="F241" s="17">
        <v>59000</v>
      </c>
      <c r="G241" s="60">
        <f t="shared" si="8"/>
        <v>25664.999999999924</v>
      </c>
    </row>
    <row r="242" spans="1:7" x14ac:dyDescent="0.25">
      <c r="A242" s="38">
        <v>159</v>
      </c>
      <c r="B242" s="38">
        <v>7</v>
      </c>
      <c r="C242" s="72" t="s">
        <v>66</v>
      </c>
      <c r="D242" s="38"/>
      <c r="E242" s="66">
        <v>0.217</v>
      </c>
      <c r="F242" s="17">
        <v>62000</v>
      </c>
      <c r="G242" s="60">
        <f t="shared" si="8"/>
        <v>13454</v>
      </c>
    </row>
    <row r="243" spans="1:7" x14ac:dyDescent="0.25">
      <c r="A243" s="38">
        <v>159</v>
      </c>
      <c r="B243" s="38">
        <v>7</v>
      </c>
      <c r="C243" s="70" t="s">
        <v>67</v>
      </c>
      <c r="D243" s="38"/>
      <c r="E243" s="66">
        <v>1.2100000000000002</v>
      </c>
      <c r="F243" s="17">
        <v>62000</v>
      </c>
      <c r="G243" s="60">
        <f t="shared" si="8"/>
        <v>75020.000000000015</v>
      </c>
    </row>
    <row r="244" spans="1:7" x14ac:dyDescent="0.25">
      <c r="A244" s="54">
        <v>159</v>
      </c>
      <c r="B244" s="54">
        <v>7</v>
      </c>
      <c r="C244" s="70" t="s">
        <v>50</v>
      </c>
      <c r="D244" s="54"/>
      <c r="E244" s="66">
        <v>0.94499999999999995</v>
      </c>
      <c r="F244" s="17">
        <v>55000</v>
      </c>
      <c r="G244" s="60">
        <f t="shared" si="8"/>
        <v>51975</v>
      </c>
    </row>
    <row r="245" spans="1:7" x14ac:dyDescent="0.25">
      <c r="A245" s="54">
        <v>159</v>
      </c>
      <c r="B245" s="54">
        <v>7</v>
      </c>
      <c r="C245" s="70" t="s">
        <v>157</v>
      </c>
      <c r="D245" s="54"/>
      <c r="E245" s="66">
        <v>0.69199999999999995</v>
      </c>
      <c r="F245" s="17">
        <v>50000</v>
      </c>
      <c r="G245" s="60">
        <f t="shared" si="8"/>
        <v>34600</v>
      </c>
    </row>
    <row r="246" spans="1:7" x14ac:dyDescent="0.25">
      <c r="A246" s="57">
        <v>159</v>
      </c>
      <c r="B246" s="57">
        <v>8</v>
      </c>
      <c r="C246" s="70" t="s">
        <v>188</v>
      </c>
      <c r="D246" s="57" t="s">
        <v>69</v>
      </c>
      <c r="E246" s="66">
        <v>0.34599999999999997</v>
      </c>
      <c r="F246" s="17">
        <v>55000</v>
      </c>
      <c r="G246" s="60">
        <f t="shared" si="8"/>
        <v>19030</v>
      </c>
    </row>
    <row r="247" spans="1:7" x14ac:dyDescent="0.25">
      <c r="A247" s="38">
        <v>159</v>
      </c>
      <c r="B247" s="38">
        <v>8</v>
      </c>
      <c r="C247" s="71" t="s">
        <v>68</v>
      </c>
      <c r="D247" s="38">
        <v>20</v>
      </c>
      <c r="E247" s="66">
        <v>2.6760000000000002</v>
      </c>
      <c r="F247" s="17">
        <v>55000</v>
      </c>
      <c r="G247" s="60">
        <f t="shared" si="8"/>
        <v>147180</v>
      </c>
    </row>
    <row r="248" spans="1:7" x14ac:dyDescent="0.25">
      <c r="A248" s="29">
        <v>219</v>
      </c>
      <c r="B248" s="29">
        <v>4.5</v>
      </c>
      <c r="C248" s="78" t="s">
        <v>147</v>
      </c>
      <c r="D248" s="38">
        <v>20</v>
      </c>
      <c r="E248" s="66">
        <v>4.9609999999999994</v>
      </c>
      <c r="F248" s="17">
        <v>69000</v>
      </c>
      <c r="G248" s="60">
        <f t="shared" si="8"/>
        <v>342308.99999999994</v>
      </c>
    </row>
    <row r="249" spans="1:7" x14ac:dyDescent="0.25">
      <c r="A249" s="29">
        <v>219</v>
      </c>
      <c r="B249" s="29">
        <v>7</v>
      </c>
      <c r="C249" s="72" t="s">
        <v>189</v>
      </c>
      <c r="D249" s="43">
        <v>20</v>
      </c>
      <c r="E249" s="66">
        <v>0.432</v>
      </c>
      <c r="F249" s="17">
        <v>69000</v>
      </c>
      <c r="G249" s="60">
        <f t="shared" si="8"/>
        <v>29808</v>
      </c>
    </row>
    <row r="250" spans="1:7" x14ac:dyDescent="0.25">
      <c r="A250" s="29">
        <v>273</v>
      </c>
      <c r="B250" s="29">
        <v>7</v>
      </c>
      <c r="C250" s="72" t="s">
        <v>190</v>
      </c>
      <c r="D250" s="43">
        <v>20</v>
      </c>
      <c r="E250" s="66">
        <v>0.41499999999999915</v>
      </c>
      <c r="F250" s="17">
        <v>68000</v>
      </c>
      <c r="G250" s="60">
        <f t="shared" si="8"/>
        <v>28219.999999999942</v>
      </c>
    </row>
    <row r="251" spans="1:7" x14ac:dyDescent="0.25">
      <c r="A251" s="38">
        <v>325</v>
      </c>
      <c r="B251" s="38">
        <v>6</v>
      </c>
      <c r="C251" s="71" t="s">
        <v>70</v>
      </c>
      <c r="D251" s="38"/>
      <c r="E251" s="66">
        <v>0.79399999999999993</v>
      </c>
      <c r="F251" s="17">
        <v>76000</v>
      </c>
      <c r="G251" s="60">
        <f t="shared" si="8"/>
        <v>60343.999999999993</v>
      </c>
    </row>
    <row r="252" spans="1:7" x14ac:dyDescent="0.25">
      <c r="A252" s="38">
        <v>325</v>
      </c>
      <c r="B252" s="38">
        <v>8</v>
      </c>
      <c r="C252" s="72" t="s">
        <v>50</v>
      </c>
      <c r="D252" s="38" t="s">
        <v>69</v>
      </c>
      <c r="E252" s="66">
        <v>2.3389999999999986</v>
      </c>
      <c r="F252" s="17">
        <v>77500</v>
      </c>
      <c r="G252" s="60">
        <f t="shared" si="8"/>
        <v>181272.49999999988</v>
      </c>
    </row>
    <row r="253" spans="1:7" x14ac:dyDescent="0.25">
      <c r="A253" s="38">
        <v>325</v>
      </c>
      <c r="B253" s="38">
        <v>8</v>
      </c>
      <c r="C253" s="71" t="s">
        <v>71</v>
      </c>
      <c r="D253" s="38" t="s">
        <v>69</v>
      </c>
      <c r="E253" s="66">
        <v>11.286999999999999</v>
      </c>
      <c r="F253" s="17">
        <v>77500</v>
      </c>
      <c r="G253" s="60">
        <f t="shared" si="8"/>
        <v>874742.49999999988</v>
      </c>
    </row>
    <row r="254" spans="1:7" x14ac:dyDescent="0.25">
      <c r="A254" s="38">
        <v>325</v>
      </c>
      <c r="B254" s="38">
        <v>8</v>
      </c>
      <c r="C254" s="71" t="s">
        <v>72</v>
      </c>
      <c r="D254" s="38" t="s">
        <v>69</v>
      </c>
      <c r="E254" s="66">
        <v>8.2540000000000013</v>
      </c>
      <c r="F254" s="17">
        <v>77500</v>
      </c>
      <c r="G254" s="60">
        <f t="shared" si="8"/>
        <v>639685.00000000012</v>
      </c>
    </row>
    <row r="255" spans="1:7" x14ac:dyDescent="0.25">
      <c r="A255" s="38">
        <v>325</v>
      </c>
      <c r="B255" s="38">
        <v>8</v>
      </c>
      <c r="C255" s="71" t="s">
        <v>73</v>
      </c>
      <c r="D255" s="38" t="s">
        <v>69</v>
      </c>
      <c r="E255" s="66">
        <v>10.084000000000001</v>
      </c>
      <c r="F255" s="17">
        <v>77500</v>
      </c>
      <c r="G255" s="60">
        <f t="shared" si="8"/>
        <v>781510.00000000012</v>
      </c>
    </row>
    <row r="256" spans="1:7" x14ac:dyDescent="0.25">
      <c r="A256" s="38">
        <v>426</v>
      </c>
      <c r="B256" s="38">
        <v>10</v>
      </c>
      <c r="C256" s="71" t="s">
        <v>191</v>
      </c>
      <c r="D256" s="11"/>
      <c r="E256" s="67">
        <v>0.8879999999999999</v>
      </c>
      <c r="F256" s="17">
        <v>75000</v>
      </c>
      <c r="G256" s="60">
        <f t="shared" si="8"/>
        <v>66599.999999999985</v>
      </c>
    </row>
    <row r="257" spans="1:7" x14ac:dyDescent="0.25">
      <c r="A257" s="38">
        <v>530</v>
      </c>
      <c r="B257" s="38">
        <v>8</v>
      </c>
      <c r="C257" s="72" t="s">
        <v>75</v>
      </c>
      <c r="D257" s="11" t="s">
        <v>69</v>
      </c>
      <c r="E257" s="67">
        <v>0.95</v>
      </c>
      <c r="F257" s="17">
        <v>80000</v>
      </c>
      <c r="G257" s="60">
        <f t="shared" si="8"/>
        <v>76000</v>
      </c>
    </row>
    <row r="258" spans="1:7" x14ac:dyDescent="0.25">
      <c r="A258" s="11">
        <v>530</v>
      </c>
      <c r="B258" s="11">
        <v>8</v>
      </c>
      <c r="C258" s="71" t="s">
        <v>76</v>
      </c>
      <c r="D258" s="11" t="s">
        <v>69</v>
      </c>
      <c r="E258" s="67">
        <v>12.963000000000001</v>
      </c>
      <c r="F258" s="17">
        <v>89000</v>
      </c>
      <c r="G258" s="60">
        <f t="shared" si="8"/>
        <v>1153707</v>
      </c>
    </row>
    <row r="259" spans="1:7" x14ac:dyDescent="0.25">
      <c r="A259" s="11">
        <v>530</v>
      </c>
      <c r="B259" s="11">
        <v>8</v>
      </c>
      <c r="C259" s="71" t="s">
        <v>192</v>
      </c>
      <c r="D259" s="11"/>
      <c r="E259" s="67">
        <v>12.042999999999999</v>
      </c>
      <c r="F259" s="17">
        <v>75000</v>
      </c>
      <c r="G259" s="60">
        <f t="shared" si="8"/>
        <v>903225</v>
      </c>
    </row>
    <row r="260" spans="1:7" x14ac:dyDescent="0.25">
      <c r="A260" s="11">
        <v>530</v>
      </c>
      <c r="B260" s="11">
        <v>8</v>
      </c>
      <c r="C260" s="71" t="s">
        <v>199</v>
      </c>
      <c r="D260" s="11" t="s">
        <v>69</v>
      </c>
      <c r="E260" s="67">
        <v>5.056</v>
      </c>
      <c r="F260" s="17">
        <v>87000</v>
      </c>
      <c r="G260" s="60">
        <v>439872</v>
      </c>
    </row>
    <row r="261" spans="1:7" x14ac:dyDescent="0.25">
      <c r="A261" s="11">
        <v>530</v>
      </c>
      <c r="B261" s="11">
        <v>10</v>
      </c>
      <c r="C261" s="79" t="s">
        <v>200</v>
      </c>
      <c r="D261" s="11" t="s">
        <v>201</v>
      </c>
      <c r="E261" s="67">
        <v>14</v>
      </c>
      <c r="F261" s="17">
        <v>98000</v>
      </c>
      <c r="G261" s="60">
        <v>1372000</v>
      </c>
    </row>
    <row r="262" spans="1:7" x14ac:dyDescent="0.25">
      <c r="A262" s="11">
        <v>530</v>
      </c>
      <c r="B262" s="11">
        <v>10</v>
      </c>
      <c r="C262" s="71" t="s">
        <v>193</v>
      </c>
      <c r="D262" s="11" t="s">
        <v>69</v>
      </c>
      <c r="E262" s="67">
        <v>4.4850000000000003</v>
      </c>
      <c r="F262" s="17">
        <v>89000</v>
      </c>
      <c r="G262" s="60">
        <f t="shared" si="8"/>
        <v>399165</v>
      </c>
    </row>
    <row r="263" spans="1:7" x14ac:dyDescent="0.25">
      <c r="A263" s="11">
        <v>530</v>
      </c>
      <c r="B263" s="11">
        <v>10</v>
      </c>
      <c r="C263" s="71" t="s">
        <v>194</v>
      </c>
      <c r="D263" s="11">
        <v>20</v>
      </c>
      <c r="E263" s="67">
        <v>1.4930000000000001</v>
      </c>
      <c r="F263" s="17">
        <v>89000</v>
      </c>
      <c r="G263" s="60">
        <f t="shared" si="8"/>
        <v>132877</v>
      </c>
    </row>
    <row r="264" spans="1:7" x14ac:dyDescent="0.25">
      <c r="A264" s="11">
        <v>530</v>
      </c>
      <c r="B264" s="11">
        <v>16</v>
      </c>
      <c r="C264" s="71" t="s">
        <v>195</v>
      </c>
      <c r="D264" s="11"/>
      <c r="E264" s="67">
        <v>2.3479999999999999</v>
      </c>
      <c r="F264" s="17">
        <v>110000</v>
      </c>
      <c r="G264" s="60">
        <f t="shared" si="8"/>
        <v>258279.99999999997</v>
      </c>
    </row>
    <row r="265" spans="1:7" x14ac:dyDescent="0.25">
      <c r="A265" s="11">
        <v>630</v>
      </c>
      <c r="B265" s="11">
        <v>8</v>
      </c>
      <c r="C265" s="71" t="s">
        <v>196</v>
      </c>
      <c r="D265" s="11"/>
      <c r="E265" s="67">
        <v>0.8830000000000009</v>
      </c>
      <c r="F265" s="17">
        <v>93000</v>
      </c>
      <c r="G265" s="60">
        <f t="shared" si="8"/>
        <v>82119.000000000087</v>
      </c>
    </row>
    <row r="266" spans="1:7" x14ac:dyDescent="0.25">
      <c r="A266" s="11">
        <v>720</v>
      </c>
      <c r="B266" s="11">
        <v>8</v>
      </c>
      <c r="C266" s="71" t="s">
        <v>77</v>
      </c>
      <c r="D266" s="11">
        <v>3</v>
      </c>
      <c r="E266" s="67">
        <v>1.67</v>
      </c>
      <c r="F266" s="17">
        <v>95000</v>
      </c>
      <c r="G266" s="60">
        <f t="shared" si="8"/>
        <v>158650</v>
      </c>
    </row>
    <row r="267" spans="1:7" x14ac:dyDescent="0.25">
      <c r="A267" s="11">
        <v>720</v>
      </c>
      <c r="B267" s="11">
        <v>10</v>
      </c>
      <c r="C267" s="71" t="s">
        <v>78</v>
      </c>
      <c r="D267" s="11"/>
      <c r="E267" s="67">
        <v>1.615</v>
      </c>
      <c r="F267" s="17">
        <v>85000</v>
      </c>
      <c r="G267" s="60">
        <f t="shared" si="8"/>
        <v>137275</v>
      </c>
    </row>
    <row r="268" spans="1:7" x14ac:dyDescent="0.25">
      <c r="A268" s="11">
        <v>720</v>
      </c>
      <c r="B268" s="20" t="s">
        <v>79</v>
      </c>
      <c r="C268" s="70" t="s">
        <v>80</v>
      </c>
      <c r="D268" s="38"/>
      <c r="E268" s="66">
        <v>14.209000000000001</v>
      </c>
      <c r="F268" s="17">
        <v>75000</v>
      </c>
      <c r="G268" s="60">
        <f t="shared" si="8"/>
        <v>1065675</v>
      </c>
    </row>
    <row r="269" spans="1:7" x14ac:dyDescent="0.25">
      <c r="A269" s="11">
        <v>720</v>
      </c>
      <c r="B269" s="24">
        <v>12</v>
      </c>
      <c r="C269" s="71" t="s">
        <v>81</v>
      </c>
      <c r="D269" s="38" t="s">
        <v>82</v>
      </c>
      <c r="E269" s="66">
        <v>2.54</v>
      </c>
      <c r="F269" s="17">
        <v>105000</v>
      </c>
      <c r="G269" s="60">
        <f t="shared" si="8"/>
        <v>266700</v>
      </c>
    </row>
    <row r="270" spans="1:7" x14ac:dyDescent="0.25">
      <c r="A270" s="11">
        <v>720</v>
      </c>
      <c r="B270" s="24">
        <v>14</v>
      </c>
      <c r="C270" s="71" t="s">
        <v>145</v>
      </c>
      <c r="D270" s="42"/>
      <c r="E270" s="66">
        <v>2.125</v>
      </c>
      <c r="F270" s="17">
        <v>95000</v>
      </c>
      <c r="G270" s="60">
        <f t="shared" si="8"/>
        <v>201875</v>
      </c>
    </row>
    <row r="271" spans="1:7" x14ac:dyDescent="0.25">
      <c r="A271" s="11">
        <v>720</v>
      </c>
      <c r="B271" s="24">
        <v>15</v>
      </c>
      <c r="C271" s="71" t="s">
        <v>197</v>
      </c>
      <c r="D271" s="50" t="s">
        <v>156</v>
      </c>
      <c r="E271" s="66">
        <v>9.49</v>
      </c>
      <c r="F271" s="17">
        <v>95000</v>
      </c>
      <c r="G271" s="60">
        <f t="shared" si="8"/>
        <v>901550</v>
      </c>
    </row>
    <row r="272" spans="1:7" x14ac:dyDescent="0.25">
      <c r="A272" s="38">
        <v>820</v>
      </c>
      <c r="B272" s="38">
        <v>10</v>
      </c>
      <c r="C272" s="72" t="s">
        <v>159</v>
      </c>
      <c r="D272" s="38" t="s">
        <v>82</v>
      </c>
      <c r="E272" s="66">
        <v>4.4439999999999884</v>
      </c>
      <c r="F272" s="17">
        <v>85000</v>
      </c>
      <c r="G272" s="60">
        <f t="shared" si="8"/>
        <v>377739.99999999901</v>
      </c>
    </row>
    <row r="273" spans="1:7" x14ac:dyDescent="0.25">
      <c r="A273" s="21">
        <v>820</v>
      </c>
      <c r="B273" s="21">
        <v>11</v>
      </c>
      <c r="C273" s="72" t="s">
        <v>83</v>
      </c>
      <c r="D273" s="38" t="s">
        <v>82</v>
      </c>
      <c r="E273" s="66">
        <v>2.4690000000000012</v>
      </c>
      <c r="F273" s="17">
        <v>85000</v>
      </c>
      <c r="G273" s="60">
        <f t="shared" si="8"/>
        <v>209865.00000000009</v>
      </c>
    </row>
    <row r="274" spans="1:7" x14ac:dyDescent="0.25">
      <c r="A274" s="21">
        <v>1020</v>
      </c>
      <c r="B274" s="21">
        <v>14</v>
      </c>
      <c r="C274" s="71" t="s">
        <v>151</v>
      </c>
      <c r="D274" s="38" t="s">
        <v>82</v>
      </c>
      <c r="E274" s="67">
        <v>35.574000000000005</v>
      </c>
      <c r="F274" s="17">
        <v>89000</v>
      </c>
      <c r="G274" s="60">
        <f t="shared" si="8"/>
        <v>3166086.0000000005</v>
      </c>
    </row>
    <row r="275" spans="1:7" x14ac:dyDescent="0.25">
      <c r="A275" s="11">
        <v>1220</v>
      </c>
      <c r="B275" s="11">
        <v>14</v>
      </c>
      <c r="C275" s="70" t="s">
        <v>84</v>
      </c>
      <c r="D275" s="38" t="s">
        <v>82</v>
      </c>
      <c r="E275" s="66">
        <v>4.9259999999999984</v>
      </c>
      <c r="F275" s="17">
        <v>95000</v>
      </c>
      <c r="G275" s="60">
        <f t="shared" si="8"/>
        <v>467969.99999999983</v>
      </c>
    </row>
    <row r="276" spans="1:7" x14ac:dyDescent="0.25">
      <c r="A276" s="11">
        <v>1220</v>
      </c>
      <c r="B276" s="11">
        <v>16</v>
      </c>
      <c r="C276" s="70" t="s">
        <v>198</v>
      </c>
      <c r="D276" s="46"/>
      <c r="E276" s="66">
        <v>11.57</v>
      </c>
      <c r="F276" s="17">
        <v>93000</v>
      </c>
      <c r="G276" s="60">
        <f t="shared" si="8"/>
        <v>1076010</v>
      </c>
    </row>
    <row r="277" spans="1:7" x14ac:dyDescent="0.25">
      <c r="A277" s="144" t="s">
        <v>85</v>
      </c>
      <c r="B277" s="144"/>
      <c r="C277" s="144"/>
      <c r="D277" s="144"/>
      <c r="E277" s="144"/>
      <c r="F277" s="144"/>
      <c r="G277" s="145"/>
    </row>
    <row r="278" spans="1:7" x14ac:dyDescent="0.25">
      <c r="A278" s="38">
        <v>22</v>
      </c>
      <c r="B278" s="38">
        <v>1.5</v>
      </c>
      <c r="C278" s="73" t="s">
        <v>86</v>
      </c>
      <c r="D278" s="38">
        <v>20</v>
      </c>
      <c r="E278" s="3">
        <v>0.112</v>
      </c>
      <c r="F278" s="17">
        <v>55000</v>
      </c>
      <c r="G278" s="60">
        <f t="shared" ref="G278:G302" si="9">E278*F278</f>
        <v>6160</v>
      </c>
    </row>
    <row r="279" spans="1:7" x14ac:dyDescent="0.25">
      <c r="A279" s="38">
        <v>28</v>
      </c>
      <c r="B279" s="38">
        <v>4</v>
      </c>
      <c r="C279" s="73" t="s">
        <v>87</v>
      </c>
      <c r="D279" s="38"/>
      <c r="E279" s="3">
        <v>0.04</v>
      </c>
      <c r="F279" s="17">
        <v>59000</v>
      </c>
      <c r="G279" s="60">
        <f t="shared" si="9"/>
        <v>2360</v>
      </c>
    </row>
    <row r="280" spans="1:7" x14ac:dyDescent="0.25">
      <c r="A280" s="38">
        <v>28</v>
      </c>
      <c r="B280" s="38">
        <v>4.5</v>
      </c>
      <c r="C280" s="73" t="s">
        <v>88</v>
      </c>
      <c r="D280" s="38"/>
      <c r="E280" s="3">
        <v>4.2000000000000003E-2</v>
      </c>
      <c r="F280" s="17">
        <v>87000</v>
      </c>
      <c r="G280" s="60">
        <f t="shared" si="9"/>
        <v>3654</v>
      </c>
    </row>
    <row r="281" spans="1:7" x14ac:dyDescent="0.25">
      <c r="A281" s="11">
        <v>34</v>
      </c>
      <c r="B281" s="11">
        <v>3.5</v>
      </c>
      <c r="C281" s="73" t="s">
        <v>89</v>
      </c>
      <c r="D281" s="38">
        <v>20</v>
      </c>
      <c r="E281" s="3">
        <v>8.4999999999999992E-2</v>
      </c>
      <c r="F281" s="17">
        <v>75000</v>
      </c>
      <c r="G281" s="60">
        <f t="shared" si="9"/>
        <v>6374.9999999999991</v>
      </c>
    </row>
    <row r="282" spans="1:7" x14ac:dyDescent="0.25">
      <c r="A282" s="11">
        <v>38</v>
      </c>
      <c r="B282" s="11">
        <v>3</v>
      </c>
      <c r="C282" s="73" t="s">
        <v>90</v>
      </c>
      <c r="D282" s="38">
        <v>20</v>
      </c>
      <c r="E282" s="3">
        <v>8.0000000000000002E-3</v>
      </c>
      <c r="F282" s="17">
        <v>87000</v>
      </c>
      <c r="G282" s="60">
        <f t="shared" si="9"/>
        <v>696</v>
      </c>
    </row>
    <row r="283" spans="1:7" x14ac:dyDescent="0.25">
      <c r="A283" s="11">
        <v>45</v>
      </c>
      <c r="B283" s="11">
        <v>4</v>
      </c>
      <c r="C283" s="72" t="s">
        <v>91</v>
      </c>
      <c r="D283" s="38"/>
      <c r="E283" s="3">
        <v>0.08</v>
      </c>
      <c r="F283" s="17">
        <v>75000</v>
      </c>
      <c r="G283" s="60">
        <f t="shared" si="9"/>
        <v>6000</v>
      </c>
    </row>
    <row r="284" spans="1:7" x14ac:dyDescent="0.25">
      <c r="A284" s="11">
        <v>57</v>
      </c>
      <c r="B284" s="11">
        <v>5</v>
      </c>
      <c r="C284" s="72" t="s">
        <v>92</v>
      </c>
      <c r="D284" s="38"/>
      <c r="E284" s="3">
        <v>0.13</v>
      </c>
      <c r="F284" s="17">
        <v>80000</v>
      </c>
      <c r="G284" s="60">
        <f t="shared" si="9"/>
        <v>10400</v>
      </c>
    </row>
    <row r="285" spans="1:7" x14ac:dyDescent="0.25">
      <c r="A285" s="11">
        <v>89</v>
      </c>
      <c r="B285" s="11">
        <v>6</v>
      </c>
      <c r="C285" s="72" t="s">
        <v>95</v>
      </c>
      <c r="D285" s="38"/>
      <c r="E285" s="3">
        <v>4.8000000000000001E-2</v>
      </c>
      <c r="F285" s="17">
        <v>85000</v>
      </c>
      <c r="G285" s="60">
        <f t="shared" si="9"/>
        <v>4080</v>
      </c>
    </row>
    <row r="286" spans="1:7" x14ac:dyDescent="0.25">
      <c r="A286" s="11">
        <v>108</v>
      </c>
      <c r="B286" s="11">
        <v>4</v>
      </c>
      <c r="C286" s="72" t="s">
        <v>96</v>
      </c>
      <c r="D286" s="38"/>
      <c r="E286" s="3">
        <v>0.11899999999999999</v>
      </c>
      <c r="F286" s="17">
        <v>120000</v>
      </c>
      <c r="G286" s="60">
        <f t="shared" si="9"/>
        <v>14280</v>
      </c>
    </row>
    <row r="287" spans="1:7" x14ac:dyDescent="0.25">
      <c r="A287" s="11">
        <v>108</v>
      </c>
      <c r="B287" s="11">
        <v>4</v>
      </c>
      <c r="C287" s="72" t="s">
        <v>97</v>
      </c>
      <c r="D287" s="38"/>
      <c r="E287" s="3">
        <v>4.5999999999999999E-2</v>
      </c>
      <c r="F287" s="17">
        <v>80000</v>
      </c>
      <c r="G287" s="60">
        <f t="shared" si="9"/>
        <v>3680</v>
      </c>
    </row>
    <row r="288" spans="1:7" x14ac:dyDescent="0.25">
      <c r="A288" s="11">
        <v>108</v>
      </c>
      <c r="B288" s="11">
        <v>5</v>
      </c>
      <c r="C288" s="71" t="s">
        <v>98</v>
      </c>
      <c r="D288" s="38"/>
      <c r="E288" s="3">
        <v>9.1999999999999998E-2</v>
      </c>
      <c r="F288" s="17">
        <v>115000</v>
      </c>
      <c r="G288" s="60">
        <f t="shared" si="9"/>
        <v>10580</v>
      </c>
    </row>
    <row r="289" spans="1:7" x14ac:dyDescent="0.25">
      <c r="A289" s="11">
        <v>114</v>
      </c>
      <c r="B289" s="11">
        <v>5</v>
      </c>
      <c r="C289" s="71" t="s">
        <v>152</v>
      </c>
      <c r="D289" s="38">
        <v>20</v>
      </c>
      <c r="E289" s="3">
        <v>0.19099999999999995</v>
      </c>
      <c r="F289" s="17">
        <v>95000</v>
      </c>
      <c r="G289" s="60">
        <f t="shared" si="9"/>
        <v>18144.999999999996</v>
      </c>
    </row>
    <row r="290" spans="1:7" x14ac:dyDescent="0.25">
      <c r="A290" s="30">
        <v>114</v>
      </c>
      <c r="B290" s="30">
        <v>8</v>
      </c>
      <c r="C290" s="74" t="s">
        <v>100</v>
      </c>
      <c r="D290" s="31" t="s">
        <v>69</v>
      </c>
      <c r="E290" s="32">
        <v>0.33499999999999996</v>
      </c>
      <c r="F290" s="10">
        <v>115000</v>
      </c>
      <c r="G290" s="60">
        <f t="shared" si="9"/>
        <v>38524.999999999993</v>
      </c>
    </row>
    <row r="291" spans="1:7" x14ac:dyDescent="0.25">
      <c r="A291" s="30">
        <v>114</v>
      </c>
      <c r="B291" s="30">
        <v>8</v>
      </c>
      <c r="C291" s="75" t="s">
        <v>94</v>
      </c>
      <c r="D291" s="31" t="s">
        <v>69</v>
      </c>
      <c r="E291" s="32">
        <v>0.23</v>
      </c>
      <c r="F291" s="10">
        <v>120000</v>
      </c>
      <c r="G291" s="60">
        <f t="shared" si="9"/>
        <v>27600</v>
      </c>
    </row>
    <row r="292" spans="1:7" x14ac:dyDescent="0.25">
      <c r="A292" s="30">
        <v>114</v>
      </c>
      <c r="B292" s="30">
        <v>10</v>
      </c>
      <c r="C292" s="75" t="s">
        <v>169</v>
      </c>
      <c r="D292" s="31" t="s">
        <v>69</v>
      </c>
      <c r="E292" s="32">
        <v>1.8999999999999906E-2</v>
      </c>
      <c r="F292" s="10">
        <v>120000</v>
      </c>
      <c r="G292" s="60">
        <f t="shared" si="9"/>
        <v>2279.9999999999886</v>
      </c>
    </row>
    <row r="293" spans="1:7" x14ac:dyDescent="0.25">
      <c r="A293" s="16">
        <v>146</v>
      </c>
      <c r="B293" s="11">
        <v>8</v>
      </c>
      <c r="C293" s="72" t="s">
        <v>99</v>
      </c>
      <c r="D293" s="38"/>
      <c r="E293" s="3">
        <v>0.13500000000000001</v>
      </c>
      <c r="F293" s="17">
        <v>89000</v>
      </c>
      <c r="G293" s="60">
        <f t="shared" si="9"/>
        <v>12015</v>
      </c>
    </row>
    <row r="294" spans="1:7" x14ac:dyDescent="0.25">
      <c r="A294" s="11">
        <v>146</v>
      </c>
      <c r="B294" s="11">
        <v>9</v>
      </c>
      <c r="C294" s="71" t="s">
        <v>170</v>
      </c>
      <c r="D294" s="38" t="s">
        <v>69</v>
      </c>
      <c r="E294" s="3">
        <v>0.97</v>
      </c>
      <c r="F294" s="17">
        <v>89000</v>
      </c>
      <c r="G294" s="60">
        <f t="shared" si="9"/>
        <v>86330</v>
      </c>
    </row>
    <row r="295" spans="1:7" x14ac:dyDescent="0.25">
      <c r="A295" s="11">
        <v>159</v>
      </c>
      <c r="B295" s="11">
        <v>5</v>
      </c>
      <c r="C295" s="71" t="s">
        <v>150</v>
      </c>
      <c r="D295" s="44">
        <v>20</v>
      </c>
      <c r="E295" s="3">
        <v>0.53299999999999992</v>
      </c>
      <c r="F295" s="17">
        <v>110000</v>
      </c>
      <c r="G295" s="60">
        <f t="shared" si="9"/>
        <v>58629.999999999993</v>
      </c>
    </row>
    <row r="296" spans="1:7" x14ac:dyDescent="0.25">
      <c r="A296" s="11">
        <v>159</v>
      </c>
      <c r="B296" s="11">
        <v>5</v>
      </c>
      <c r="C296" s="71" t="s">
        <v>171</v>
      </c>
      <c r="D296" s="38"/>
      <c r="E296" s="3">
        <v>1.9999999999999998</v>
      </c>
      <c r="F296" s="17">
        <v>105000</v>
      </c>
      <c r="G296" s="60">
        <f t="shared" si="9"/>
        <v>209999.99999999997</v>
      </c>
    </row>
    <row r="297" spans="1:7" x14ac:dyDescent="0.25">
      <c r="A297" s="11">
        <v>159</v>
      </c>
      <c r="B297" s="11">
        <v>7</v>
      </c>
      <c r="C297" s="71" t="s">
        <v>172</v>
      </c>
      <c r="D297" s="38" t="s">
        <v>69</v>
      </c>
      <c r="E297" s="3">
        <v>0.84499999999999997</v>
      </c>
      <c r="F297" s="17">
        <v>115000</v>
      </c>
      <c r="G297" s="60">
        <f t="shared" si="9"/>
        <v>97175</v>
      </c>
    </row>
    <row r="298" spans="1:7" x14ac:dyDescent="0.25">
      <c r="A298" s="16">
        <v>159</v>
      </c>
      <c r="B298" s="11">
        <v>7</v>
      </c>
      <c r="C298" s="72" t="s">
        <v>101</v>
      </c>
      <c r="D298" s="38">
        <v>20</v>
      </c>
      <c r="E298" s="3">
        <v>0.22600000000000001</v>
      </c>
      <c r="F298" s="17">
        <v>89000</v>
      </c>
      <c r="G298" s="60">
        <f t="shared" si="9"/>
        <v>20114</v>
      </c>
    </row>
    <row r="299" spans="1:7" x14ac:dyDescent="0.25">
      <c r="A299" s="11">
        <v>159</v>
      </c>
      <c r="B299" s="11">
        <v>8</v>
      </c>
      <c r="C299" s="71" t="s">
        <v>102</v>
      </c>
      <c r="D299" s="38" t="s">
        <v>69</v>
      </c>
      <c r="E299" s="3">
        <v>12.884</v>
      </c>
      <c r="F299" s="17">
        <v>125000</v>
      </c>
      <c r="G299" s="60">
        <f t="shared" si="9"/>
        <v>1610500</v>
      </c>
    </row>
    <row r="300" spans="1:7" x14ac:dyDescent="0.25">
      <c r="A300" s="11">
        <v>159</v>
      </c>
      <c r="B300" s="11">
        <v>8</v>
      </c>
      <c r="C300" s="71" t="s">
        <v>173</v>
      </c>
      <c r="D300" s="55">
        <v>20</v>
      </c>
      <c r="E300" s="3">
        <v>0.69</v>
      </c>
      <c r="F300" s="17">
        <v>110000</v>
      </c>
      <c r="G300" s="60">
        <f t="shared" si="9"/>
        <v>75900</v>
      </c>
    </row>
    <row r="301" spans="1:7" x14ac:dyDescent="0.25">
      <c r="A301" s="11">
        <v>159</v>
      </c>
      <c r="B301" s="11">
        <v>8</v>
      </c>
      <c r="C301" s="71" t="s">
        <v>174</v>
      </c>
      <c r="D301" s="50" t="s">
        <v>69</v>
      </c>
      <c r="E301" s="3">
        <v>1.024</v>
      </c>
      <c r="F301" s="17">
        <v>115000</v>
      </c>
      <c r="G301" s="60">
        <f t="shared" si="9"/>
        <v>117760</v>
      </c>
    </row>
    <row r="302" spans="1:7" x14ac:dyDescent="0.25">
      <c r="A302" s="11">
        <v>159</v>
      </c>
      <c r="B302" s="11">
        <v>8</v>
      </c>
      <c r="C302" s="71" t="s">
        <v>175</v>
      </c>
      <c r="D302" s="56">
        <v>20</v>
      </c>
      <c r="E302" s="3">
        <v>1.351</v>
      </c>
      <c r="F302" s="17">
        <v>110000</v>
      </c>
      <c r="G302" s="60">
        <f t="shared" si="9"/>
        <v>148610</v>
      </c>
    </row>
    <row r="303" spans="1:7" x14ac:dyDescent="0.25">
      <c r="A303" s="11">
        <v>159</v>
      </c>
      <c r="B303" s="11">
        <v>8</v>
      </c>
      <c r="C303" s="71" t="s">
        <v>202</v>
      </c>
      <c r="D303" s="56" t="s">
        <v>69</v>
      </c>
      <c r="E303" s="3">
        <v>7.2850000000000001</v>
      </c>
      <c r="F303" s="17">
        <v>115000</v>
      </c>
      <c r="G303" s="60">
        <f t="shared" ref="G303:G331" si="10">E303*F303</f>
        <v>837775</v>
      </c>
    </row>
    <row r="304" spans="1:7" x14ac:dyDescent="0.25">
      <c r="A304" s="11">
        <v>159</v>
      </c>
      <c r="B304" s="11">
        <v>8</v>
      </c>
      <c r="C304" s="71" t="s">
        <v>100</v>
      </c>
      <c r="D304" s="57" t="s">
        <v>69</v>
      </c>
      <c r="E304" s="3">
        <v>1.177</v>
      </c>
      <c r="F304" s="17">
        <v>115000</v>
      </c>
      <c r="G304" s="60">
        <f t="shared" si="10"/>
        <v>135355</v>
      </c>
    </row>
    <row r="305" spans="1:7" x14ac:dyDescent="0.25">
      <c r="A305" s="11">
        <v>159</v>
      </c>
      <c r="B305" s="11">
        <v>9</v>
      </c>
      <c r="C305" s="71" t="s">
        <v>103</v>
      </c>
      <c r="D305" s="38"/>
      <c r="E305" s="3">
        <v>0.28899999999999998</v>
      </c>
      <c r="F305" s="17">
        <v>95000</v>
      </c>
      <c r="G305" s="60">
        <f t="shared" si="10"/>
        <v>27454.999999999996</v>
      </c>
    </row>
    <row r="306" spans="1:7" x14ac:dyDescent="0.25">
      <c r="A306" s="11">
        <v>159</v>
      </c>
      <c r="B306" s="11">
        <v>12</v>
      </c>
      <c r="C306" s="71" t="s">
        <v>176</v>
      </c>
      <c r="D306" s="38">
        <v>20</v>
      </c>
      <c r="E306" s="3">
        <v>3.9739999999999998</v>
      </c>
      <c r="F306" s="17">
        <v>110000</v>
      </c>
      <c r="G306" s="60">
        <f t="shared" si="10"/>
        <v>437140</v>
      </c>
    </row>
    <row r="307" spans="1:7" x14ac:dyDescent="0.25">
      <c r="A307" s="11">
        <v>159</v>
      </c>
      <c r="B307" s="11">
        <v>12</v>
      </c>
      <c r="C307" s="71" t="s">
        <v>177</v>
      </c>
      <c r="D307" s="38">
        <v>20</v>
      </c>
      <c r="E307" s="3">
        <v>1.5</v>
      </c>
      <c r="F307" s="17">
        <v>115000</v>
      </c>
      <c r="G307" s="60">
        <f t="shared" si="10"/>
        <v>172500</v>
      </c>
    </row>
    <row r="308" spans="1:7" x14ac:dyDescent="0.25">
      <c r="A308" s="24">
        <v>168</v>
      </c>
      <c r="B308" s="24">
        <v>8</v>
      </c>
      <c r="C308" s="71" t="s">
        <v>178</v>
      </c>
      <c r="D308" s="33" t="s">
        <v>69</v>
      </c>
      <c r="E308" s="34">
        <v>32.823999999999998</v>
      </c>
      <c r="F308" s="17">
        <v>115000</v>
      </c>
      <c r="G308" s="60">
        <f t="shared" si="10"/>
        <v>3774760</v>
      </c>
    </row>
    <row r="309" spans="1:7" x14ac:dyDescent="0.25">
      <c r="A309" s="11">
        <v>168</v>
      </c>
      <c r="B309" s="11">
        <v>12</v>
      </c>
      <c r="C309" s="76" t="s">
        <v>158</v>
      </c>
      <c r="D309" s="38">
        <v>20</v>
      </c>
      <c r="E309" s="3">
        <v>8.1419999999999995</v>
      </c>
      <c r="F309" s="17">
        <v>95000</v>
      </c>
      <c r="G309" s="60">
        <f t="shared" si="10"/>
        <v>773490</v>
      </c>
    </row>
    <row r="310" spans="1:7" x14ac:dyDescent="0.25">
      <c r="A310" s="11">
        <v>168</v>
      </c>
      <c r="B310" s="11">
        <v>14</v>
      </c>
      <c r="C310" s="70" t="s">
        <v>153</v>
      </c>
      <c r="D310" s="38">
        <v>20</v>
      </c>
      <c r="E310" s="3">
        <v>1.224</v>
      </c>
      <c r="F310" s="17">
        <v>95000</v>
      </c>
      <c r="G310" s="60">
        <f t="shared" si="10"/>
        <v>116280</v>
      </c>
    </row>
    <row r="311" spans="1:7" x14ac:dyDescent="0.25">
      <c r="A311" s="11">
        <v>219</v>
      </c>
      <c r="B311" s="11">
        <v>6</v>
      </c>
      <c r="C311" s="70" t="s">
        <v>176</v>
      </c>
      <c r="D311" s="57" t="s">
        <v>93</v>
      </c>
      <c r="E311" s="3">
        <v>2.3999999999999577E-2</v>
      </c>
      <c r="F311" s="17">
        <v>120000</v>
      </c>
      <c r="G311" s="60">
        <f t="shared" si="10"/>
        <v>2879.9999999999491</v>
      </c>
    </row>
    <row r="312" spans="1:7" x14ac:dyDescent="0.25">
      <c r="A312" s="11">
        <v>219</v>
      </c>
      <c r="B312" s="11">
        <v>8</v>
      </c>
      <c r="C312" s="70" t="s">
        <v>179</v>
      </c>
      <c r="D312" s="44">
        <v>20</v>
      </c>
      <c r="E312" s="3">
        <v>0.35299999999999998</v>
      </c>
      <c r="F312" s="17">
        <v>110000</v>
      </c>
      <c r="G312" s="60">
        <f t="shared" si="10"/>
        <v>38830</v>
      </c>
    </row>
    <row r="313" spans="1:7" x14ac:dyDescent="0.25">
      <c r="A313" s="16">
        <v>219</v>
      </c>
      <c r="B313" s="11">
        <v>8</v>
      </c>
      <c r="C313" s="72" t="s">
        <v>104</v>
      </c>
      <c r="D313" s="38"/>
      <c r="E313" s="3">
        <v>0.19600000000000001</v>
      </c>
      <c r="F313" s="17">
        <v>100000</v>
      </c>
      <c r="G313" s="60">
        <f t="shared" si="10"/>
        <v>19600</v>
      </c>
    </row>
    <row r="314" spans="1:7" x14ac:dyDescent="0.25">
      <c r="A314" s="11">
        <v>219</v>
      </c>
      <c r="B314" s="11">
        <v>8</v>
      </c>
      <c r="C314" s="71" t="s">
        <v>180</v>
      </c>
      <c r="D314" s="38"/>
      <c r="E314" s="3">
        <v>2.4049999999999998</v>
      </c>
      <c r="F314" s="17">
        <v>120000</v>
      </c>
      <c r="G314" s="60">
        <f t="shared" si="10"/>
        <v>288600</v>
      </c>
    </row>
    <row r="315" spans="1:7" x14ac:dyDescent="0.25">
      <c r="A315" s="11">
        <v>219</v>
      </c>
      <c r="B315" s="11">
        <v>8</v>
      </c>
      <c r="C315" s="71" t="s">
        <v>203</v>
      </c>
      <c r="D315" s="41" t="s">
        <v>69</v>
      </c>
      <c r="E315" s="3">
        <v>17.254000000000001</v>
      </c>
      <c r="F315" s="17">
        <v>125000</v>
      </c>
      <c r="G315" s="60">
        <f t="shared" si="10"/>
        <v>2156750</v>
      </c>
    </row>
    <row r="316" spans="1:7" x14ac:dyDescent="0.25">
      <c r="A316" s="11">
        <v>219</v>
      </c>
      <c r="B316" s="11">
        <v>8</v>
      </c>
      <c r="C316" s="80" t="s">
        <v>204</v>
      </c>
      <c r="D316" s="49" t="s">
        <v>69</v>
      </c>
      <c r="E316" s="3">
        <v>3.2069999999999999</v>
      </c>
      <c r="F316" s="17">
        <v>123000</v>
      </c>
      <c r="G316" s="60">
        <f t="shared" si="10"/>
        <v>394461</v>
      </c>
    </row>
    <row r="317" spans="1:7" x14ac:dyDescent="0.25">
      <c r="A317" s="11">
        <v>219</v>
      </c>
      <c r="B317" s="11">
        <v>12</v>
      </c>
      <c r="C317" s="71" t="s">
        <v>181</v>
      </c>
      <c r="D317" s="44">
        <v>20</v>
      </c>
      <c r="E317" s="3">
        <v>0.59499999999999997</v>
      </c>
      <c r="F317" s="17">
        <v>110000</v>
      </c>
      <c r="G317" s="60">
        <f t="shared" si="10"/>
        <v>65450</v>
      </c>
    </row>
    <row r="318" spans="1:7" x14ac:dyDescent="0.25">
      <c r="A318" s="11">
        <v>219</v>
      </c>
      <c r="B318" s="11">
        <v>14</v>
      </c>
      <c r="C318" s="71" t="s">
        <v>105</v>
      </c>
      <c r="D318" s="38" t="s">
        <v>69</v>
      </c>
      <c r="E318" s="3">
        <v>0.82700000000000007</v>
      </c>
      <c r="F318" s="17">
        <v>115000</v>
      </c>
      <c r="G318" s="60">
        <f t="shared" si="10"/>
        <v>95105.000000000015</v>
      </c>
    </row>
    <row r="319" spans="1:7" x14ac:dyDescent="0.25">
      <c r="A319" s="11">
        <v>219</v>
      </c>
      <c r="B319" s="11">
        <v>14</v>
      </c>
      <c r="C319" s="71" t="s">
        <v>182</v>
      </c>
      <c r="D319" s="38">
        <v>20</v>
      </c>
      <c r="E319" s="3">
        <v>4.2</v>
      </c>
      <c r="F319" s="17">
        <v>115000</v>
      </c>
      <c r="G319" s="60">
        <f t="shared" si="10"/>
        <v>483000</v>
      </c>
    </row>
    <row r="320" spans="1:7" x14ac:dyDescent="0.25">
      <c r="A320" s="11">
        <v>219</v>
      </c>
      <c r="B320" s="11">
        <v>14</v>
      </c>
      <c r="C320" s="71" t="s">
        <v>183</v>
      </c>
      <c r="D320" s="45">
        <v>20</v>
      </c>
      <c r="E320" s="3">
        <v>6.444</v>
      </c>
      <c r="F320" s="17">
        <v>115000</v>
      </c>
      <c r="G320" s="60">
        <f t="shared" si="10"/>
        <v>741060</v>
      </c>
    </row>
    <row r="321" spans="1:7" x14ac:dyDescent="0.25">
      <c r="A321" s="11">
        <v>219</v>
      </c>
      <c r="B321" s="11">
        <v>16</v>
      </c>
      <c r="C321" s="71" t="s">
        <v>184</v>
      </c>
      <c r="D321" s="38" t="s">
        <v>93</v>
      </c>
      <c r="E321" s="3">
        <v>8.1080000000000005</v>
      </c>
      <c r="F321" s="17">
        <v>115000</v>
      </c>
      <c r="G321" s="60">
        <f t="shared" si="10"/>
        <v>932420.00000000012</v>
      </c>
    </row>
    <row r="322" spans="1:7" x14ac:dyDescent="0.25">
      <c r="A322" s="11">
        <v>219</v>
      </c>
      <c r="B322" s="11">
        <v>16</v>
      </c>
      <c r="C322" s="71" t="s">
        <v>106</v>
      </c>
      <c r="D322" s="38">
        <v>20</v>
      </c>
      <c r="E322" s="3">
        <v>7.12</v>
      </c>
      <c r="F322" s="17">
        <v>105000</v>
      </c>
      <c r="G322" s="60">
        <f t="shared" si="10"/>
        <v>747600</v>
      </c>
    </row>
    <row r="323" spans="1:7" x14ac:dyDescent="0.25">
      <c r="A323" s="11">
        <v>219</v>
      </c>
      <c r="B323" s="11">
        <v>16</v>
      </c>
      <c r="C323" s="71" t="s">
        <v>162</v>
      </c>
      <c r="D323" s="57">
        <v>20</v>
      </c>
      <c r="E323" s="3">
        <v>0.88300000000000001</v>
      </c>
      <c r="F323" s="17">
        <v>105000</v>
      </c>
      <c r="G323" s="60">
        <f t="shared" si="10"/>
        <v>92715</v>
      </c>
    </row>
    <row r="324" spans="1:7" x14ac:dyDescent="0.25">
      <c r="A324" s="11">
        <v>219</v>
      </c>
      <c r="B324" s="11">
        <v>18</v>
      </c>
      <c r="C324" s="71" t="s">
        <v>185</v>
      </c>
      <c r="D324" s="57">
        <v>20</v>
      </c>
      <c r="E324" s="3">
        <v>1.046</v>
      </c>
      <c r="F324" s="17">
        <v>105000</v>
      </c>
      <c r="G324" s="60">
        <f t="shared" si="10"/>
        <v>109830</v>
      </c>
    </row>
    <row r="325" spans="1:7" x14ac:dyDescent="0.25">
      <c r="A325" s="11">
        <v>219</v>
      </c>
      <c r="B325" s="11">
        <v>20</v>
      </c>
      <c r="C325" s="71" t="s">
        <v>100</v>
      </c>
      <c r="D325" s="48" t="s">
        <v>93</v>
      </c>
      <c r="E325" s="3">
        <v>5.3840000000000003</v>
      </c>
      <c r="F325" s="17">
        <v>115000</v>
      </c>
      <c r="G325" s="60">
        <f t="shared" si="10"/>
        <v>619160</v>
      </c>
    </row>
    <row r="326" spans="1:7" x14ac:dyDescent="0.25">
      <c r="A326" s="11">
        <v>219</v>
      </c>
      <c r="B326" s="11">
        <v>20</v>
      </c>
      <c r="C326" s="71" t="s">
        <v>163</v>
      </c>
      <c r="D326" s="57">
        <v>20</v>
      </c>
      <c r="E326" s="3">
        <v>3.452</v>
      </c>
      <c r="F326" s="17">
        <v>105000</v>
      </c>
      <c r="G326" s="60">
        <f t="shared" si="10"/>
        <v>362460</v>
      </c>
    </row>
    <row r="327" spans="1:7" x14ac:dyDescent="0.25">
      <c r="A327" s="11">
        <v>273</v>
      </c>
      <c r="B327" s="11">
        <v>8</v>
      </c>
      <c r="C327" s="71" t="s">
        <v>186</v>
      </c>
      <c r="D327" s="38">
        <v>20</v>
      </c>
      <c r="E327" s="3">
        <v>0.498</v>
      </c>
      <c r="F327" s="17">
        <v>95000</v>
      </c>
      <c r="G327" s="60">
        <f t="shared" si="10"/>
        <v>47310</v>
      </c>
    </row>
    <row r="328" spans="1:7" x14ac:dyDescent="0.25">
      <c r="A328" s="11">
        <v>273</v>
      </c>
      <c r="B328" s="11">
        <v>9</v>
      </c>
      <c r="C328" s="71" t="s">
        <v>148</v>
      </c>
      <c r="D328" s="44">
        <v>20</v>
      </c>
      <c r="E328" s="3">
        <v>0.33100000000000002</v>
      </c>
      <c r="F328" s="17">
        <v>95000</v>
      </c>
      <c r="G328" s="60">
        <f t="shared" si="10"/>
        <v>31445</v>
      </c>
    </row>
    <row r="329" spans="1:7" x14ac:dyDescent="0.25">
      <c r="A329" s="11">
        <v>273</v>
      </c>
      <c r="B329" s="11">
        <v>9</v>
      </c>
      <c r="C329" s="70" t="s">
        <v>107</v>
      </c>
      <c r="D329" s="38">
        <v>20</v>
      </c>
      <c r="E329" s="3">
        <v>0.56099999999999994</v>
      </c>
      <c r="F329" s="17">
        <v>89000</v>
      </c>
      <c r="G329" s="60">
        <f t="shared" si="10"/>
        <v>49928.999999999993</v>
      </c>
    </row>
    <row r="330" spans="1:7" x14ac:dyDescent="0.25">
      <c r="A330" s="11">
        <v>273</v>
      </c>
      <c r="B330" s="11">
        <v>9.5</v>
      </c>
      <c r="C330" s="71" t="s">
        <v>108</v>
      </c>
      <c r="D330" s="38">
        <v>20</v>
      </c>
      <c r="E330" s="3">
        <v>19.336000000000002</v>
      </c>
      <c r="F330" s="17">
        <v>89000</v>
      </c>
      <c r="G330" s="60">
        <f t="shared" si="10"/>
        <v>1720904.0000000002</v>
      </c>
    </row>
    <row r="331" spans="1:7" x14ac:dyDescent="0.25">
      <c r="A331" s="11">
        <v>273</v>
      </c>
      <c r="B331" s="11">
        <v>10</v>
      </c>
      <c r="C331" s="70" t="s">
        <v>109</v>
      </c>
      <c r="D331" s="38">
        <v>20</v>
      </c>
      <c r="E331" s="3">
        <v>0.49499999999999966</v>
      </c>
      <c r="F331" s="17">
        <v>89000</v>
      </c>
      <c r="G331" s="60">
        <f t="shared" si="10"/>
        <v>44054.999999999971</v>
      </c>
    </row>
    <row r="332" spans="1:7" x14ac:dyDescent="0.25">
      <c r="A332" s="11">
        <v>273</v>
      </c>
      <c r="B332" s="11">
        <v>10</v>
      </c>
      <c r="C332" s="71" t="s">
        <v>110</v>
      </c>
      <c r="D332" s="38">
        <v>20</v>
      </c>
      <c r="E332" s="3">
        <v>14.892999999999986</v>
      </c>
      <c r="F332" s="17">
        <v>89000</v>
      </c>
      <c r="G332" s="60">
        <f t="shared" ref="G332:G339" si="11">E332*F332</f>
        <v>1325476.9999999988</v>
      </c>
    </row>
    <row r="333" spans="1:7" x14ac:dyDescent="0.25">
      <c r="A333" s="11">
        <v>325</v>
      </c>
      <c r="B333" s="11">
        <v>8</v>
      </c>
      <c r="C333" s="71" t="s">
        <v>164</v>
      </c>
      <c r="D333" s="57" t="s">
        <v>69</v>
      </c>
      <c r="E333" s="3">
        <v>15.07</v>
      </c>
      <c r="F333" s="17">
        <v>121000</v>
      </c>
      <c r="G333" s="60">
        <f t="shared" si="11"/>
        <v>1823470</v>
      </c>
    </row>
    <row r="334" spans="1:7" x14ac:dyDescent="0.25">
      <c r="A334" s="11">
        <v>325</v>
      </c>
      <c r="B334" s="11">
        <v>10</v>
      </c>
      <c r="C334" s="71" t="s">
        <v>111</v>
      </c>
      <c r="D334" s="38">
        <v>20</v>
      </c>
      <c r="E334" s="3">
        <v>10.548000000000002</v>
      </c>
      <c r="F334" s="17">
        <v>87000</v>
      </c>
      <c r="G334" s="60">
        <f t="shared" si="11"/>
        <v>917676.00000000012</v>
      </c>
    </row>
    <row r="335" spans="1:7" x14ac:dyDescent="0.25">
      <c r="A335" s="11">
        <v>325</v>
      </c>
      <c r="B335" s="11">
        <v>22</v>
      </c>
      <c r="C335" s="71" t="s">
        <v>167</v>
      </c>
      <c r="D335" s="57" t="s">
        <v>69</v>
      </c>
      <c r="E335" s="3">
        <v>7.29</v>
      </c>
      <c r="F335" s="17">
        <v>115000</v>
      </c>
      <c r="G335" s="60">
        <f t="shared" si="11"/>
        <v>838350</v>
      </c>
    </row>
    <row r="336" spans="1:7" x14ac:dyDescent="0.25">
      <c r="A336" s="30">
        <v>377</v>
      </c>
      <c r="B336" s="30">
        <v>10</v>
      </c>
      <c r="C336" s="70" t="s">
        <v>112</v>
      </c>
      <c r="D336" s="35">
        <v>20</v>
      </c>
      <c r="E336" s="32">
        <v>14.113</v>
      </c>
      <c r="F336" s="10">
        <v>89000</v>
      </c>
      <c r="G336" s="60">
        <f t="shared" si="11"/>
        <v>1256057</v>
      </c>
    </row>
    <row r="337" spans="1:7" x14ac:dyDescent="0.25">
      <c r="A337" s="30">
        <v>426</v>
      </c>
      <c r="B337" s="30">
        <v>9</v>
      </c>
      <c r="C337" s="70" t="s">
        <v>149</v>
      </c>
      <c r="D337" s="35">
        <v>20</v>
      </c>
      <c r="E337" s="32">
        <v>0.69499999999999995</v>
      </c>
      <c r="F337" s="10">
        <v>110000</v>
      </c>
      <c r="G337" s="60">
        <f t="shared" si="11"/>
        <v>76450</v>
      </c>
    </row>
    <row r="338" spans="1:7" x14ac:dyDescent="0.25">
      <c r="A338" s="11">
        <v>426</v>
      </c>
      <c r="B338" s="11">
        <v>10</v>
      </c>
      <c r="C338" s="71" t="s">
        <v>168</v>
      </c>
      <c r="D338" s="57">
        <v>20</v>
      </c>
      <c r="E338" s="3">
        <v>0.94499999999999995</v>
      </c>
      <c r="F338" s="17">
        <v>120000</v>
      </c>
      <c r="G338" s="60">
        <f t="shared" si="11"/>
        <v>113400</v>
      </c>
    </row>
    <row r="339" spans="1:7" x14ac:dyDescent="0.25">
      <c r="A339" s="11">
        <v>426</v>
      </c>
      <c r="B339" s="11">
        <v>12</v>
      </c>
      <c r="C339" s="72" t="s">
        <v>113</v>
      </c>
      <c r="D339" s="38">
        <v>20</v>
      </c>
      <c r="E339" s="3">
        <v>0.20300000000000001</v>
      </c>
      <c r="F339" s="17">
        <v>73000</v>
      </c>
      <c r="G339" s="60">
        <f t="shared" si="11"/>
        <v>14819.000000000002</v>
      </c>
    </row>
    <row r="340" spans="1:7" x14ac:dyDescent="0.25">
      <c r="A340" s="144" t="s">
        <v>114</v>
      </c>
      <c r="B340" s="144"/>
      <c r="C340" s="144"/>
      <c r="D340" s="144"/>
      <c r="E340" s="144"/>
      <c r="F340" s="144"/>
      <c r="G340" s="145"/>
    </row>
    <row r="341" spans="1:7" x14ac:dyDescent="0.25">
      <c r="A341" s="21" t="s">
        <v>115</v>
      </c>
      <c r="B341" s="21">
        <v>1.5</v>
      </c>
      <c r="C341" s="13" t="s">
        <v>116</v>
      </c>
      <c r="D341" s="21" t="s">
        <v>117</v>
      </c>
      <c r="E341" s="14">
        <v>6.476</v>
      </c>
      <c r="F341" s="17" t="s">
        <v>118</v>
      </c>
      <c r="G341" s="61" t="s">
        <v>118</v>
      </c>
    </row>
    <row r="342" spans="1:7" x14ac:dyDescent="0.25">
      <c r="A342" s="21" t="s">
        <v>115</v>
      </c>
      <c r="B342" s="21">
        <v>2</v>
      </c>
      <c r="C342" s="13" t="s">
        <v>116</v>
      </c>
      <c r="D342" s="21" t="s">
        <v>117</v>
      </c>
      <c r="E342" s="14">
        <v>6.97</v>
      </c>
      <c r="F342" s="17" t="s">
        <v>118</v>
      </c>
      <c r="G342" s="61" t="s">
        <v>118</v>
      </c>
    </row>
    <row r="343" spans="1:7" x14ac:dyDescent="0.25">
      <c r="A343" s="21" t="s">
        <v>115</v>
      </c>
      <c r="B343" s="21">
        <v>4</v>
      </c>
      <c r="C343" s="13" t="s">
        <v>119</v>
      </c>
      <c r="D343" s="21"/>
      <c r="E343" s="14">
        <v>0.56499999999999995</v>
      </c>
      <c r="F343" s="17">
        <v>52000</v>
      </c>
      <c r="G343" s="60">
        <f>E343*F343</f>
        <v>29379.999999999996</v>
      </c>
    </row>
    <row r="344" spans="1:7" x14ac:dyDescent="0.25">
      <c r="A344" s="21" t="s">
        <v>120</v>
      </c>
      <c r="B344" s="21">
        <v>12</v>
      </c>
      <c r="C344" s="13" t="s">
        <v>121</v>
      </c>
      <c r="D344" s="21"/>
      <c r="E344" s="14">
        <v>0.34</v>
      </c>
      <c r="F344" s="17">
        <v>45000</v>
      </c>
      <c r="G344" s="60">
        <f t="shared" ref="G344:G352" si="12">E344*F344</f>
        <v>15300.000000000002</v>
      </c>
    </row>
    <row r="345" spans="1:7" x14ac:dyDescent="0.25">
      <c r="A345" s="21" t="s">
        <v>120</v>
      </c>
      <c r="B345" s="21">
        <v>25</v>
      </c>
      <c r="C345" s="13" t="s">
        <v>121</v>
      </c>
      <c r="D345" s="21"/>
      <c r="E345" s="14">
        <v>0.34</v>
      </c>
      <c r="F345" s="17">
        <v>45000</v>
      </c>
      <c r="G345" s="60">
        <f t="shared" si="12"/>
        <v>15300.000000000002</v>
      </c>
    </row>
    <row r="346" spans="1:7" x14ac:dyDescent="0.25">
      <c r="A346" s="27" t="s">
        <v>120</v>
      </c>
      <c r="B346" s="21">
        <v>28</v>
      </c>
      <c r="C346" s="13" t="s">
        <v>122</v>
      </c>
      <c r="D346" s="21" t="s">
        <v>123</v>
      </c>
      <c r="E346" s="14">
        <v>8.9600000000000009</v>
      </c>
      <c r="F346" s="17">
        <v>65000</v>
      </c>
      <c r="G346" s="60">
        <f t="shared" si="12"/>
        <v>582400</v>
      </c>
    </row>
    <row r="347" spans="1:7" x14ac:dyDescent="0.25">
      <c r="A347" s="27" t="s">
        <v>120</v>
      </c>
      <c r="B347" s="21">
        <v>28</v>
      </c>
      <c r="C347" s="13" t="s">
        <v>124</v>
      </c>
      <c r="D347" s="21">
        <v>3</v>
      </c>
      <c r="E347" s="14">
        <v>4.0000000000000001E-3</v>
      </c>
      <c r="F347" s="17">
        <v>56000</v>
      </c>
      <c r="G347" s="60">
        <f t="shared" si="12"/>
        <v>224</v>
      </c>
    </row>
    <row r="348" spans="1:7" x14ac:dyDescent="0.25">
      <c r="A348" s="21" t="s">
        <v>120</v>
      </c>
      <c r="B348" s="21">
        <v>35</v>
      </c>
      <c r="C348" s="13" t="s">
        <v>125</v>
      </c>
      <c r="D348" s="21" t="s">
        <v>126</v>
      </c>
      <c r="E348" s="14">
        <v>3.5</v>
      </c>
      <c r="F348" s="17">
        <v>75000</v>
      </c>
      <c r="G348" s="60">
        <f t="shared" si="12"/>
        <v>262500</v>
      </c>
    </row>
    <row r="349" spans="1:7" x14ac:dyDescent="0.25">
      <c r="A349" s="21" t="s">
        <v>120</v>
      </c>
      <c r="B349" s="21">
        <v>50</v>
      </c>
      <c r="C349" s="13" t="s">
        <v>125</v>
      </c>
      <c r="D349" s="21">
        <v>3</v>
      </c>
      <c r="E349" s="14">
        <v>4.7539999999999996</v>
      </c>
      <c r="F349" s="17">
        <v>56000</v>
      </c>
      <c r="G349" s="60">
        <f t="shared" si="12"/>
        <v>266224</v>
      </c>
    </row>
    <row r="350" spans="1:7" x14ac:dyDescent="0.25">
      <c r="A350" s="21" t="s">
        <v>120</v>
      </c>
      <c r="B350" s="21">
        <v>140</v>
      </c>
      <c r="C350" s="13" t="s">
        <v>125</v>
      </c>
      <c r="D350" s="21" t="s">
        <v>126</v>
      </c>
      <c r="E350" s="14">
        <v>2.5</v>
      </c>
      <c r="F350" s="17">
        <v>75000</v>
      </c>
      <c r="G350" s="60">
        <f t="shared" si="12"/>
        <v>187500</v>
      </c>
    </row>
    <row r="351" spans="1:7" ht="34.5" x14ac:dyDescent="0.25">
      <c r="A351" s="28" t="s">
        <v>127</v>
      </c>
      <c r="B351" s="21">
        <v>14</v>
      </c>
      <c r="C351" s="13" t="s">
        <v>128</v>
      </c>
      <c r="D351" s="21">
        <v>20</v>
      </c>
      <c r="E351" s="14">
        <v>0.2</v>
      </c>
      <c r="F351" s="17">
        <v>65000</v>
      </c>
      <c r="G351" s="60">
        <f t="shared" si="12"/>
        <v>13000</v>
      </c>
    </row>
    <row r="352" spans="1:7" ht="34.5" x14ac:dyDescent="0.25">
      <c r="A352" s="28" t="s">
        <v>127</v>
      </c>
      <c r="B352" s="27">
        <v>22</v>
      </c>
      <c r="C352" s="13" t="s">
        <v>128</v>
      </c>
      <c r="D352" s="21">
        <v>20</v>
      </c>
      <c r="E352" s="14">
        <v>0.25</v>
      </c>
      <c r="F352" s="17">
        <v>65000</v>
      </c>
      <c r="G352" s="60">
        <f t="shared" si="12"/>
        <v>16250</v>
      </c>
    </row>
    <row r="353" spans="1:7" x14ac:dyDescent="0.25">
      <c r="A353" s="144" t="s">
        <v>129</v>
      </c>
      <c r="B353" s="144"/>
      <c r="C353" s="144"/>
      <c r="D353" s="144"/>
      <c r="E353" s="144"/>
      <c r="F353" s="144"/>
      <c r="G353" s="145"/>
    </row>
    <row r="354" spans="1:7" x14ac:dyDescent="0.25">
      <c r="A354" s="11">
        <v>159</v>
      </c>
      <c r="B354" s="11">
        <v>7</v>
      </c>
      <c r="C354" s="12" t="s">
        <v>130</v>
      </c>
      <c r="D354" s="5"/>
      <c r="E354" s="3">
        <v>0.31000000000000005</v>
      </c>
      <c r="F354" s="17">
        <v>45000</v>
      </c>
      <c r="G354" s="60">
        <f>E354*F354</f>
        <v>13950.000000000002</v>
      </c>
    </row>
    <row r="355" spans="1:7" x14ac:dyDescent="0.25">
      <c r="A355" s="11">
        <v>159</v>
      </c>
      <c r="B355" s="11">
        <v>10</v>
      </c>
      <c r="C355" s="12" t="s">
        <v>131</v>
      </c>
      <c r="D355" s="36"/>
      <c r="E355" s="3">
        <v>0.33700000000000002</v>
      </c>
      <c r="F355" s="17">
        <v>45000</v>
      </c>
      <c r="G355" s="60">
        <f t="shared" ref="G355:G358" si="13">E355*F355</f>
        <v>15165.000000000002</v>
      </c>
    </row>
    <row r="356" spans="1:7" x14ac:dyDescent="0.25">
      <c r="A356" s="18">
        <v>168</v>
      </c>
      <c r="B356" s="18">
        <v>14</v>
      </c>
      <c r="C356" s="12" t="s">
        <v>132</v>
      </c>
      <c r="D356" s="37"/>
      <c r="E356" s="19">
        <v>0.52600000000000002</v>
      </c>
      <c r="F356" s="17">
        <v>45000</v>
      </c>
      <c r="G356" s="60">
        <f t="shared" si="13"/>
        <v>23670</v>
      </c>
    </row>
    <row r="357" spans="1:7" x14ac:dyDescent="0.25">
      <c r="A357" s="18">
        <v>273</v>
      </c>
      <c r="B357" s="18">
        <v>8</v>
      </c>
      <c r="C357" s="12" t="s">
        <v>133</v>
      </c>
      <c r="D357" s="37">
        <v>20</v>
      </c>
      <c r="E357" s="19">
        <v>36.255000000000003</v>
      </c>
      <c r="F357" s="17" t="s">
        <v>118</v>
      </c>
      <c r="G357" s="60" t="s">
        <v>118</v>
      </c>
    </row>
    <row r="358" spans="1:7" x14ac:dyDescent="0.25">
      <c r="A358" s="11">
        <v>720</v>
      </c>
      <c r="B358" s="11">
        <v>8</v>
      </c>
      <c r="C358" s="12" t="s">
        <v>134</v>
      </c>
      <c r="D358" s="38"/>
      <c r="E358" s="3">
        <v>37.889000000000003</v>
      </c>
      <c r="F358" s="17">
        <v>46000</v>
      </c>
      <c r="G358" s="60">
        <f t="shared" si="13"/>
        <v>1742894.0000000002</v>
      </c>
    </row>
    <row r="359" spans="1:7" x14ac:dyDescent="0.25">
      <c r="A359" s="144" t="s">
        <v>135</v>
      </c>
      <c r="B359" s="144"/>
      <c r="C359" s="144"/>
      <c r="D359" s="144"/>
      <c r="E359" s="144"/>
      <c r="F359" s="144"/>
      <c r="G359" s="145"/>
    </row>
    <row r="360" spans="1:7" x14ac:dyDescent="0.25">
      <c r="A360" s="4"/>
      <c r="B360" s="4"/>
      <c r="C360" s="6"/>
      <c r="D360" s="1" t="s">
        <v>136</v>
      </c>
      <c r="E360" s="58" t="s">
        <v>137</v>
      </c>
      <c r="F360" s="1" t="s">
        <v>6</v>
      </c>
      <c r="G360" s="62" t="s">
        <v>7</v>
      </c>
    </row>
    <row r="361" spans="1:7" x14ac:dyDescent="0.25">
      <c r="A361" s="137" t="s">
        <v>138</v>
      </c>
      <c r="B361" s="138"/>
      <c r="C361" s="139"/>
      <c r="D361" s="38" t="s">
        <v>139</v>
      </c>
      <c r="E361" s="68">
        <v>1</v>
      </c>
      <c r="F361" s="10">
        <v>30000</v>
      </c>
      <c r="G361" s="60">
        <f>E361*F361</f>
        <v>30000</v>
      </c>
    </row>
    <row r="362" spans="1:7" x14ac:dyDescent="0.25">
      <c r="A362" s="137" t="s">
        <v>140</v>
      </c>
      <c r="B362" s="138"/>
      <c r="C362" s="139"/>
      <c r="D362" s="38" t="s">
        <v>139</v>
      </c>
      <c r="E362" s="68">
        <v>10</v>
      </c>
      <c r="F362" s="10" t="s">
        <v>118</v>
      </c>
      <c r="G362" s="60" t="s">
        <v>118</v>
      </c>
    </row>
    <row r="363" spans="1:7" x14ac:dyDescent="0.25">
      <c r="A363" s="131" t="s">
        <v>141</v>
      </c>
      <c r="B363" s="132"/>
      <c r="C363" s="133"/>
      <c r="D363" s="25" t="s">
        <v>139</v>
      </c>
      <c r="E363" s="69">
        <v>4</v>
      </c>
      <c r="F363" s="26">
        <v>800</v>
      </c>
      <c r="G363" s="60">
        <f t="shared" ref="G363:G364" si="14">E363*F363</f>
        <v>3200</v>
      </c>
    </row>
    <row r="364" spans="1:7" x14ac:dyDescent="0.25">
      <c r="A364" s="134" t="s">
        <v>142</v>
      </c>
      <c r="B364" s="134"/>
      <c r="C364" s="134"/>
      <c r="D364" s="38" t="s">
        <v>139</v>
      </c>
      <c r="E364" s="68">
        <v>11</v>
      </c>
      <c r="F364" s="10">
        <v>800</v>
      </c>
      <c r="G364" s="60">
        <f t="shared" si="14"/>
        <v>8800</v>
      </c>
    </row>
    <row r="365" spans="1:7" x14ac:dyDescent="0.25">
      <c r="A365" s="127" t="s">
        <v>154</v>
      </c>
      <c r="B365" s="127"/>
      <c r="C365" s="127"/>
      <c r="D365" s="127"/>
      <c r="E365" s="127"/>
      <c r="F365" s="127"/>
      <c r="G365" s="128"/>
    </row>
    <row r="366" spans="1:7" x14ac:dyDescent="0.25">
      <c r="A366" s="53"/>
      <c r="B366" s="53"/>
      <c r="C366" s="127" t="s">
        <v>155</v>
      </c>
      <c r="D366" s="127"/>
      <c r="E366" s="127"/>
      <c r="F366" s="127"/>
      <c r="G366" s="128"/>
    </row>
    <row r="367" spans="1:7" x14ac:dyDescent="0.25">
      <c r="A367" s="129" t="s">
        <v>165</v>
      </c>
      <c r="B367" s="129"/>
      <c r="C367" s="129"/>
      <c r="D367" s="129"/>
      <c r="E367" s="129"/>
      <c r="F367" s="129"/>
      <c r="G367" s="130"/>
    </row>
    <row r="368" spans="1:7" x14ac:dyDescent="0.25">
      <c r="A368" s="7"/>
      <c r="B368" s="7"/>
      <c r="C368" s="7" t="s">
        <v>143</v>
      </c>
      <c r="D368" s="7"/>
      <c r="E368" s="63"/>
      <c r="F368" s="8"/>
      <c r="G368" s="63"/>
    </row>
    <row r="369" spans="1:7" x14ac:dyDescent="0.25">
      <c r="A369" s="7"/>
      <c r="B369" s="7"/>
      <c r="C369" s="7"/>
      <c r="D369" s="7"/>
      <c r="E369" s="63"/>
      <c r="F369" s="8"/>
      <c r="G369" s="63"/>
    </row>
    <row r="370" spans="1:7" x14ac:dyDescent="0.25">
      <c r="A370" s="7"/>
      <c r="B370" s="7"/>
      <c r="C370" s="7"/>
      <c r="D370" s="7"/>
      <c r="E370" s="63"/>
      <c r="F370" s="8"/>
      <c r="G370" s="63"/>
    </row>
    <row r="371" spans="1:7" x14ac:dyDescent="0.25">
      <c r="A371" s="7"/>
      <c r="B371" s="7"/>
      <c r="C371" s="7"/>
      <c r="D371" s="7"/>
      <c r="E371" s="63"/>
      <c r="F371" s="8"/>
      <c r="G371" s="63"/>
    </row>
    <row r="372" spans="1:7" x14ac:dyDescent="0.25">
      <c r="A372" s="7"/>
      <c r="B372" s="7"/>
      <c r="C372" s="7"/>
      <c r="D372" s="7"/>
      <c r="E372" s="63"/>
      <c r="F372" s="8"/>
      <c r="G372" s="63"/>
    </row>
    <row r="373" spans="1:7" x14ac:dyDescent="0.25">
      <c r="A373" s="7"/>
      <c r="B373" s="7"/>
      <c r="C373" s="7"/>
      <c r="D373" s="7"/>
      <c r="E373" s="63"/>
      <c r="F373" s="8"/>
      <c r="G373" s="63"/>
    </row>
    <row r="374" spans="1:7" x14ac:dyDescent="0.25">
      <c r="A374" s="7"/>
      <c r="B374" s="7"/>
      <c r="C374" s="7"/>
      <c r="D374" s="7"/>
      <c r="E374" s="63"/>
      <c r="F374" s="8"/>
      <c r="G374" s="63"/>
    </row>
    <row r="375" spans="1:7" x14ac:dyDescent="0.25">
      <c r="A375" s="7"/>
      <c r="B375" s="7"/>
      <c r="C375" s="7"/>
      <c r="D375" s="7"/>
      <c r="E375" s="63"/>
      <c r="F375" s="8"/>
      <c r="G375" s="63"/>
    </row>
    <row r="376" spans="1:7" x14ac:dyDescent="0.25">
      <c r="A376" s="7"/>
      <c r="B376" s="7"/>
      <c r="C376" s="7"/>
      <c r="D376" s="7"/>
      <c r="E376" s="63"/>
      <c r="F376" s="8"/>
      <c r="G376" s="63"/>
    </row>
    <row r="377" spans="1:7" x14ac:dyDescent="0.25">
      <c r="A377" s="7"/>
      <c r="B377" s="7"/>
      <c r="C377" s="7"/>
      <c r="D377" s="7"/>
      <c r="E377" s="63"/>
      <c r="F377" s="8"/>
      <c r="G377" s="63"/>
    </row>
    <row r="378" spans="1:7" x14ac:dyDescent="0.25">
      <c r="A378" s="7"/>
      <c r="B378" s="7"/>
      <c r="C378" s="7"/>
      <c r="D378" s="7"/>
      <c r="E378" s="63"/>
      <c r="F378" s="8"/>
      <c r="G378" s="63"/>
    </row>
    <row r="379" spans="1:7" x14ac:dyDescent="0.25">
      <c r="A379" s="7"/>
      <c r="B379" s="7"/>
      <c r="C379" s="7"/>
      <c r="D379" s="7"/>
      <c r="E379" s="63"/>
      <c r="F379" s="8"/>
      <c r="G379" s="63"/>
    </row>
    <row r="380" spans="1:7" x14ac:dyDescent="0.25">
      <c r="A380" s="7"/>
      <c r="B380" s="7"/>
      <c r="C380" s="7"/>
      <c r="D380" s="7"/>
      <c r="E380" s="63"/>
      <c r="F380" s="8"/>
      <c r="G380" s="63"/>
    </row>
    <row r="381" spans="1:7" x14ac:dyDescent="0.25">
      <c r="A381" s="7"/>
      <c r="B381" s="7"/>
      <c r="C381" s="7"/>
      <c r="D381" s="7"/>
      <c r="E381" s="63"/>
      <c r="F381" s="8"/>
      <c r="G381" s="63"/>
    </row>
    <row r="382" spans="1:7" x14ac:dyDescent="0.25">
      <c r="A382" s="7"/>
      <c r="B382" s="7"/>
      <c r="C382" s="7"/>
      <c r="D382" s="7"/>
      <c r="E382" s="63"/>
      <c r="F382" s="8"/>
      <c r="G382" s="63"/>
    </row>
    <row r="383" spans="1:7" x14ac:dyDescent="0.25">
      <c r="A383" s="7"/>
      <c r="B383" s="7"/>
      <c r="C383" s="7"/>
      <c r="D383" s="7"/>
      <c r="E383" s="63"/>
      <c r="F383" s="8"/>
      <c r="G383" s="63"/>
    </row>
    <row r="384" spans="1:7" x14ac:dyDescent="0.25">
      <c r="A384" s="7"/>
      <c r="B384" s="7"/>
      <c r="C384" s="7"/>
      <c r="D384" s="7"/>
      <c r="E384" s="63"/>
      <c r="F384" s="8"/>
      <c r="G384" s="63"/>
    </row>
    <row r="385" spans="1:7" x14ac:dyDescent="0.25">
      <c r="A385" s="7"/>
      <c r="B385" s="7"/>
      <c r="C385" s="7"/>
      <c r="D385" s="7"/>
      <c r="E385" s="63"/>
      <c r="F385" s="8"/>
      <c r="G385" s="63"/>
    </row>
    <row r="386" spans="1:7" x14ac:dyDescent="0.25">
      <c r="A386" s="7"/>
      <c r="B386" s="7"/>
      <c r="C386" s="7"/>
      <c r="D386" s="7"/>
      <c r="E386" s="63"/>
      <c r="F386" s="8"/>
      <c r="G386" s="63"/>
    </row>
    <row r="387" spans="1:7" x14ac:dyDescent="0.25">
      <c r="A387" s="7"/>
      <c r="B387" s="7"/>
      <c r="C387" s="7"/>
      <c r="D387" s="7"/>
      <c r="E387" s="63"/>
      <c r="F387" s="8"/>
      <c r="G387" s="63"/>
    </row>
    <row r="388" spans="1:7" x14ac:dyDescent="0.25">
      <c r="A388" s="7"/>
      <c r="B388" s="7"/>
      <c r="C388" s="7"/>
      <c r="D388" s="7"/>
      <c r="E388" s="63"/>
      <c r="F388" s="8"/>
      <c r="G388" s="63"/>
    </row>
    <row r="389" spans="1:7" x14ac:dyDescent="0.25">
      <c r="A389" s="7"/>
      <c r="B389" s="7"/>
      <c r="C389" s="7"/>
      <c r="D389" s="7"/>
      <c r="E389" s="63"/>
      <c r="F389" s="8"/>
      <c r="G389" s="63"/>
    </row>
    <row r="390" spans="1:7" x14ac:dyDescent="0.25">
      <c r="A390" s="7"/>
      <c r="B390" s="7"/>
      <c r="C390" s="7"/>
      <c r="D390" s="7"/>
      <c r="E390" s="63"/>
      <c r="F390" s="8"/>
      <c r="G390" s="63"/>
    </row>
    <row r="391" spans="1:7" x14ac:dyDescent="0.25">
      <c r="A391" s="7"/>
      <c r="B391" s="7"/>
      <c r="C391" s="7"/>
      <c r="D391" s="7"/>
      <c r="E391" s="63"/>
      <c r="F391" s="8"/>
      <c r="G391" s="63"/>
    </row>
    <row r="392" spans="1:7" x14ac:dyDescent="0.25">
      <c r="A392" s="7"/>
      <c r="B392" s="7"/>
      <c r="C392" s="7"/>
      <c r="D392" s="7"/>
      <c r="E392" s="63"/>
      <c r="F392" s="8"/>
      <c r="G392" s="63"/>
    </row>
    <row r="393" spans="1:7" x14ac:dyDescent="0.25">
      <c r="A393" s="7"/>
      <c r="B393" s="7"/>
      <c r="C393" s="7"/>
      <c r="D393" s="7"/>
      <c r="E393" s="63"/>
      <c r="F393" s="8"/>
      <c r="G393" s="63"/>
    </row>
    <row r="394" spans="1:7" x14ac:dyDescent="0.25">
      <c r="A394" s="7"/>
      <c r="B394" s="7"/>
      <c r="C394" s="7"/>
      <c r="D394" s="7"/>
      <c r="E394" s="63"/>
      <c r="F394" s="8"/>
      <c r="G394" s="63"/>
    </row>
    <row r="395" spans="1:7" x14ac:dyDescent="0.25">
      <c r="A395" s="7"/>
      <c r="B395" s="7"/>
      <c r="C395" s="7"/>
      <c r="D395" s="7"/>
      <c r="E395" s="63"/>
      <c r="F395" s="8"/>
      <c r="G395" s="63"/>
    </row>
    <row r="396" spans="1:7" x14ac:dyDescent="0.25">
      <c r="A396" s="7"/>
      <c r="B396" s="7"/>
      <c r="C396" s="7"/>
      <c r="D396" s="7"/>
      <c r="E396" s="63"/>
      <c r="F396" s="8"/>
      <c r="G396" s="63"/>
    </row>
    <row r="397" spans="1:7" x14ac:dyDescent="0.25">
      <c r="A397" s="7"/>
      <c r="B397" s="7"/>
      <c r="C397" s="7"/>
      <c r="D397" s="7"/>
      <c r="E397" s="63"/>
      <c r="F397" s="8"/>
      <c r="G397" s="63"/>
    </row>
    <row r="398" spans="1:7" x14ac:dyDescent="0.25">
      <c r="A398" s="7"/>
      <c r="B398" s="7"/>
      <c r="C398" s="7"/>
      <c r="D398" s="7"/>
      <c r="E398" s="63"/>
      <c r="F398" s="8"/>
      <c r="G398" s="63"/>
    </row>
    <row r="399" spans="1:7" x14ac:dyDescent="0.25">
      <c r="A399" s="7"/>
      <c r="B399" s="7"/>
      <c r="C399" s="7"/>
      <c r="D399" s="7"/>
      <c r="E399" s="63"/>
      <c r="F399" s="8"/>
      <c r="G399" s="63"/>
    </row>
    <row r="400" spans="1:7" x14ac:dyDescent="0.25">
      <c r="A400" s="7"/>
      <c r="B400" s="7"/>
      <c r="C400" s="7"/>
      <c r="D400" s="7"/>
      <c r="E400" s="63"/>
      <c r="F400" s="8"/>
      <c r="G400" s="63"/>
    </row>
    <row r="401" spans="1:7" x14ac:dyDescent="0.25">
      <c r="A401" s="7"/>
      <c r="B401" s="7"/>
      <c r="C401" s="7"/>
      <c r="D401" s="7"/>
      <c r="E401" s="63"/>
      <c r="F401" s="8"/>
      <c r="G401" s="63"/>
    </row>
    <row r="402" spans="1:7" x14ac:dyDescent="0.25">
      <c r="A402" s="7"/>
      <c r="B402" s="7"/>
      <c r="C402" s="7"/>
      <c r="D402" s="7"/>
      <c r="E402" s="63"/>
      <c r="F402" s="8"/>
      <c r="G402" s="63"/>
    </row>
    <row r="403" spans="1:7" x14ac:dyDescent="0.25">
      <c r="A403" s="7"/>
      <c r="B403" s="7"/>
      <c r="C403" s="7"/>
      <c r="D403" s="7"/>
      <c r="E403" s="63"/>
      <c r="F403" s="8"/>
      <c r="G403" s="63"/>
    </row>
    <row r="404" spans="1:7" x14ac:dyDescent="0.25">
      <c r="A404" s="7"/>
      <c r="B404" s="7"/>
      <c r="C404" s="7"/>
      <c r="D404" s="7"/>
      <c r="E404" s="63"/>
      <c r="F404" s="8"/>
      <c r="G404" s="63"/>
    </row>
    <row r="405" spans="1:7" x14ac:dyDescent="0.25">
      <c r="A405" s="7"/>
      <c r="B405" s="7"/>
      <c r="C405" s="7"/>
      <c r="D405" s="7"/>
      <c r="E405" s="63"/>
      <c r="F405" s="8"/>
      <c r="G405" s="63"/>
    </row>
    <row r="406" spans="1:7" x14ac:dyDescent="0.25">
      <c r="A406" s="7"/>
      <c r="B406" s="7"/>
      <c r="C406" s="7"/>
      <c r="D406" s="7"/>
      <c r="E406" s="63"/>
      <c r="F406" s="8"/>
      <c r="G406" s="63"/>
    </row>
    <row r="407" spans="1:7" x14ac:dyDescent="0.25">
      <c r="A407" s="7"/>
      <c r="B407" s="7"/>
      <c r="C407" s="7"/>
      <c r="D407" s="7"/>
      <c r="E407" s="63"/>
      <c r="F407" s="8"/>
      <c r="G407" s="63"/>
    </row>
    <row r="408" spans="1:7" x14ac:dyDescent="0.25">
      <c r="A408" s="7"/>
      <c r="B408" s="7"/>
      <c r="C408" s="7"/>
      <c r="D408" s="7"/>
      <c r="E408" s="63"/>
      <c r="F408" s="8"/>
      <c r="G408" s="63"/>
    </row>
    <row r="409" spans="1:7" x14ac:dyDescent="0.25">
      <c r="A409" s="7"/>
      <c r="B409" s="7"/>
      <c r="C409" s="7"/>
      <c r="D409" s="7"/>
      <c r="E409" s="63"/>
      <c r="F409" s="8"/>
      <c r="G409" s="63"/>
    </row>
    <row r="410" spans="1:7" x14ac:dyDescent="0.25">
      <c r="A410" s="7"/>
      <c r="B410" s="7"/>
      <c r="C410" s="7"/>
      <c r="D410" s="7"/>
      <c r="E410" s="63"/>
      <c r="F410" s="8"/>
      <c r="G410" s="63"/>
    </row>
    <row r="411" spans="1:7" x14ac:dyDescent="0.25">
      <c r="A411" s="7"/>
      <c r="B411" s="7"/>
      <c r="C411" s="7"/>
      <c r="D411" s="7"/>
      <c r="E411" s="63"/>
      <c r="F411" s="8"/>
      <c r="G411" s="63"/>
    </row>
    <row r="412" spans="1:7" x14ac:dyDescent="0.25">
      <c r="A412" s="7"/>
      <c r="B412" s="7"/>
      <c r="C412" s="7"/>
      <c r="D412" s="7"/>
      <c r="E412" s="63"/>
      <c r="F412" s="8"/>
      <c r="G412" s="63"/>
    </row>
    <row r="413" spans="1:7" x14ac:dyDescent="0.25">
      <c r="A413" s="7"/>
      <c r="B413" s="7"/>
      <c r="C413" s="7"/>
      <c r="D413" s="7"/>
      <c r="E413" s="63"/>
      <c r="F413" s="8"/>
      <c r="G413" s="63"/>
    </row>
    <row r="414" spans="1:7" x14ac:dyDescent="0.25">
      <c r="A414" s="7"/>
      <c r="B414" s="7"/>
      <c r="C414" s="7"/>
      <c r="D414" s="7"/>
      <c r="E414" s="63"/>
      <c r="F414" s="8"/>
      <c r="G414" s="63"/>
    </row>
    <row r="415" spans="1:7" x14ac:dyDescent="0.25">
      <c r="A415" s="7"/>
      <c r="B415" s="7"/>
      <c r="C415" s="7"/>
      <c r="D415" s="7"/>
      <c r="E415" s="63"/>
      <c r="F415" s="8"/>
      <c r="G415" s="63"/>
    </row>
    <row r="416" spans="1:7" x14ac:dyDescent="0.25">
      <c r="A416" s="7"/>
      <c r="B416" s="7"/>
      <c r="C416" s="7"/>
      <c r="D416" s="7"/>
      <c r="E416" s="63"/>
      <c r="F416" s="8"/>
      <c r="G416" s="63"/>
    </row>
    <row r="417" spans="1:7" x14ac:dyDescent="0.25">
      <c r="A417" s="7"/>
      <c r="B417" s="7"/>
      <c r="C417" s="7"/>
      <c r="D417" s="7"/>
      <c r="E417" s="63"/>
      <c r="F417" s="8"/>
      <c r="G417" s="63"/>
    </row>
    <row r="418" spans="1:7" x14ac:dyDescent="0.25">
      <c r="A418" s="7"/>
      <c r="B418" s="7"/>
      <c r="C418" s="7"/>
      <c r="D418" s="7"/>
      <c r="E418" s="63"/>
      <c r="F418" s="8"/>
      <c r="G418" s="63"/>
    </row>
    <row r="419" spans="1:7" x14ac:dyDescent="0.25">
      <c r="A419" s="7"/>
      <c r="B419" s="7"/>
      <c r="C419" s="7"/>
      <c r="D419" s="7"/>
      <c r="E419" s="63"/>
      <c r="F419" s="8"/>
      <c r="G419" s="63"/>
    </row>
    <row r="420" spans="1:7" x14ac:dyDescent="0.25">
      <c r="A420" s="7"/>
      <c r="B420" s="7"/>
      <c r="C420" s="7"/>
      <c r="D420" s="7"/>
      <c r="E420" s="63"/>
      <c r="F420" s="8"/>
      <c r="G420" s="63"/>
    </row>
    <row r="421" spans="1:7" x14ac:dyDescent="0.25">
      <c r="A421" s="7"/>
      <c r="B421" s="7"/>
      <c r="C421" s="7"/>
      <c r="D421" s="7"/>
      <c r="E421" s="63"/>
      <c r="F421" s="8"/>
      <c r="G421" s="63"/>
    </row>
    <row r="422" spans="1:7" x14ac:dyDescent="0.25">
      <c r="A422" s="7"/>
      <c r="B422" s="7"/>
      <c r="C422" s="7"/>
      <c r="D422" s="7"/>
      <c r="E422" s="63"/>
      <c r="F422" s="8"/>
      <c r="G422" s="63"/>
    </row>
    <row r="423" spans="1:7" x14ac:dyDescent="0.25">
      <c r="A423" s="7"/>
      <c r="B423" s="7"/>
      <c r="C423" s="7"/>
      <c r="D423" s="7"/>
      <c r="E423" s="63"/>
      <c r="F423" s="8"/>
      <c r="G423" s="63"/>
    </row>
    <row r="424" spans="1:7" x14ac:dyDescent="0.25">
      <c r="A424" s="7"/>
      <c r="B424" s="7"/>
      <c r="C424" s="7"/>
      <c r="D424" s="7"/>
      <c r="E424" s="63"/>
      <c r="F424" s="8"/>
      <c r="G424" s="63"/>
    </row>
    <row r="425" spans="1:7" x14ac:dyDescent="0.25">
      <c r="A425" s="7"/>
      <c r="B425" s="7"/>
      <c r="C425" s="7"/>
      <c r="D425" s="7"/>
      <c r="E425" s="63"/>
      <c r="F425" s="8"/>
      <c r="G425" s="63"/>
    </row>
    <row r="426" spans="1:7" x14ac:dyDescent="0.25">
      <c r="A426" s="7"/>
      <c r="B426" s="7"/>
      <c r="C426" s="7"/>
      <c r="D426" s="7"/>
      <c r="E426" s="63"/>
      <c r="F426" s="8"/>
      <c r="G426" s="63"/>
    </row>
    <row r="427" spans="1:7" x14ac:dyDescent="0.25">
      <c r="A427" s="7"/>
      <c r="B427" s="7"/>
      <c r="C427" s="7"/>
      <c r="D427" s="7"/>
      <c r="E427" s="63"/>
      <c r="F427" s="8"/>
      <c r="G427" s="63"/>
    </row>
    <row r="428" spans="1:7" x14ac:dyDescent="0.25">
      <c r="A428" s="7"/>
      <c r="B428" s="7"/>
      <c r="C428" s="7"/>
      <c r="D428" s="7"/>
      <c r="E428" s="63"/>
      <c r="F428" s="8"/>
      <c r="G428" s="63"/>
    </row>
    <row r="429" spans="1:7" x14ac:dyDescent="0.25">
      <c r="A429" s="7"/>
      <c r="B429" s="7"/>
      <c r="C429" s="7"/>
      <c r="D429" s="7"/>
      <c r="E429" s="63"/>
      <c r="F429" s="8"/>
      <c r="G429" s="63"/>
    </row>
    <row r="430" spans="1:7" x14ac:dyDescent="0.25">
      <c r="A430" s="7"/>
      <c r="B430" s="7"/>
      <c r="C430" s="7"/>
      <c r="D430" s="7"/>
      <c r="E430" s="63"/>
      <c r="F430" s="8"/>
      <c r="G430" s="63"/>
    </row>
    <row r="431" spans="1:7" x14ac:dyDescent="0.25">
      <c r="A431" s="7"/>
      <c r="B431" s="7"/>
      <c r="C431" s="7"/>
      <c r="D431" s="7"/>
      <c r="E431" s="63"/>
      <c r="F431" s="8"/>
      <c r="G431" s="63"/>
    </row>
    <row r="432" spans="1:7" x14ac:dyDescent="0.25">
      <c r="A432" s="7"/>
      <c r="B432" s="7"/>
      <c r="C432" s="7"/>
      <c r="D432" s="7"/>
      <c r="E432" s="63"/>
      <c r="F432" s="8"/>
      <c r="G432" s="63"/>
    </row>
    <row r="433" spans="1:7" x14ac:dyDescent="0.25">
      <c r="A433" s="7"/>
      <c r="B433" s="7"/>
      <c r="C433" s="7"/>
      <c r="D433" s="7"/>
      <c r="E433" s="63"/>
      <c r="F433" s="8"/>
      <c r="G433" s="63"/>
    </row>
    <row r="434" spans="1:7" x14ac:dyDescent="0.25">
      <c r="A434" s="7"/>
      <c r="B434" s="7"/>
      <c r="C434" s="7"/>
      <c r="D434" s="7"/>
      <c r="E434" s="63"/>
      <c r="F434" s="8"/>
      <c r="G434" s="63"/>
    </row>
    <row r="435" spans="1:7" x14ac:dyDescent="0.25">
      <c r="A435" s="7"/>
      <c r="B435" s="7"/>
      <c r="C435" s="7"/>
      <c r="D435" s="7"/>
      <c r="E435" s="63"/>
      <c r="F435" s="8"/>
      <c r="G435" s="63"/>
    </row>
    <row r="436" spans="1:7" x14ac:dyDescent="0.25">
      <c r="A436" s="7"/>
      <c r="B436" s="7"/>
      <c r="C436" s="7"/>
      <c r="D436" s="7"/>
      <c r="E436" s="63"/>
      <c r="F436" s="8"/>
      <c r="G436" s="63"/>
    </row>
    <row r="437" spans="1:7" x14ac:dyDescent="0.25">
      <c r="A437" s="7"/>
      <c r="B437" s="7"/>
      <c r="C437" s="7"/>
      <c r="D437" s="7"/>
      <c r="E437" s="63"/>
      <c r="F437" s="8"/>
      <c r="G437" s="63"/>
    </row>
    <row r="438" spans="1:7" x14ac:dyDescent="0.25">
      <c r="A438" s="7"/>
      <c r="B438" s="7"/>
      <c r="C438" s="7"/>
      <c r="D438" s="7"/>
      <c r="E438" s="63"/>
      <c r="F438" s="8"/>
      <c r="G438" s="63"/>
    </row>
    <row r="439" spans="1:7" x14ac:dyDescent="0.25">
      <c r="A439" s="7"/>
      <c r="B439" s="7"/>
      <c r="C439" s="7"/>
      <c r="D439" s="7"/>
      <c r="E439" s="63"/>
      <c r="F439" s="8"/>
      <c r="G439" s="63"/>
    </row>
    <row r="440" spans="1:7" x14ac:dyDescent="0.25">
      <c r="A440" s="7"/>
      <c r="B440" s="7"/>
      <c r="C440" s="7"/>
      <c r="D440" s="7"/>
      <c r="E440" s="63"/>
      <c r="F440" s="8"/>
      <c r="G440" s="63"/>
    </row>
    <row r="441" spans="1:7" x14ac:dyDescent="0.25">
      <c r="A441" s="7"/>
      <c r="B441" s="7"/>
      <c r="C441" s="7"/>
      <c r="D441" s="7"/>
      <c r="E441" s="63"/>
      <c r="F441" s="8"/>
      <c r="G441" s="63"/>
    </row>
    <row r="442" spans="1:7" x14ac:dyDescent="0.25">
      <c r="A442" s="7"/>
      <c r="B442" s="7"/>
      <c r="C442" s="7"/>
      <c r="D442" s="7"/>
      <c r="E442" s="63"/>
      <c r="F442" s="8"/>
      <c r="G442" s="63"/>
    </row>
    <row r="443" spans="1:7" x14ac:dyDescent="0.25">
      <c r="A443" s="7"/>
      <c r="B443" s="7"/>
      <c r="C443" s="7"/>
      <c r="D443" s="7"/>
      <c r="E443" s="63"/>
      <c r="F443" s="8"/>
      <c r="G443" s="63"/>
    </row>
    <row r="444" spans="1:7" x14ac:dyDescent="0.25">
      <c r="A444" s="7"/>
      <c r="B444" s="7"/>
      <c r="C444" s="7"/>
      <c r="D444" s="7"/>
      <c r="E444" s="63"/>
      <c r="F444" s="8"/>
      <c r="G444" s="63"/>
    </row>
    <row r="445" spans="1:7" x14ac:dyDescent="0.25">
      <c r="A445" s="7"/>
      <c r="B445" s="7"/>
      <c r="C445" s="7"/>
      <c r="D445" s="7"/>
      <c r="E445" s="63"/>
      <c r="F445" s="8"/>
      <c r="G445" s="63"/>
    </row>
    <row r="446" spans="1:7" x14ac:dyDescent="0.25">
      <c r="A446" s="7"/>
      <c r="B446" s="7"/>
      <c r="C446" s="7"/>
      <c r="D446" s="7"/>
      <c r="E446" s="63"/>
      <c r="F446" s="8"/>
      <c r="G446" s="63"/>
    </row>
    <row r="447" spans="1:7" x14ac:dyDescent="0.25">
      <c r="A447" s="7"/>
      <c r="B447" s="7"/>
      <c r="C447" s="7"/>
      <c r="D447" s="7"/>
      <c r="E447" s="63"/>
      <c r="F447" s="8"/>
      <c r="G447" s="63"/>
    </row>
    <row r="448" spans="1:7" x14ac:dyDescent="0.25">
      <c r="A448" s="7"/>
      <c r="B448" s="7"/>
      <c r="C448" s="7"/>
      <c r="D448" s="7"/>
      <c r="E448" s="63"/>
      <c r="F448" s="8"/>
      <c r="G448" s="63"/>
    </row>
    <row r="449" spans="1:7" x14ac:dyDescent="0.25">
      <c r="A449" s="7"/>
      <c r="B449" s="7"/>
      <c r="C449" s="7"/>
      <c r="D449" s="7"/>
      <c r="E449" s="63"/>
      <c r="F449" s="8"/>
      <c r="G449" s="63"/>
    </row>
    <row r="450" spans="1:7" x14ac:dyDescent="0.25">
      <c r="A450" s="7"/>
      <c r="B450" s="7"/>
      <c r="C450" s="7"/>
      <c r="D450" s="7"/>
      <c r="E450" s="63"/>
      <c r="F450" s="8"/>
      <c r="G450" s="63"/>
    </row>
    <row r="451" spans="1:7" x14ac:dyDescent="0.25">
      <c r="A451" s="7"/>
      <c r="B451" s="7"/>
      <c r="C451" s="7"/>
      <c r="D451" s="7"/>
      <c r="E451" s="63"/>
      <c r="F451" s="8"/>
      <c r="G451" s="63"/>
    </row>
    <row r="452" spans="1:7" x14ac:dyDescent="0.25">
      <c r="A452" s="7"/>
      <c r="B452" s="7"/>
      <c r="C452" s="7"/>
      <c r="D452" s="7"/>
      <c r="E452" s="63"/>
      <c r="F452" s="8"/>
      <c r="G452" s="63"/>
    </row>
    <row r="453" spans="1:7" x14ac:dyDescent="0.25">
      <c r="A453" s="7"/>
      <c r="B453" s="7"/>
      <c r="C453" s="7"/>
      <c r="D453" s="7"/>
      <c r="E453" s="63"/>
      <c r="F453" s="8"/>
      <c r="G453" s="63"/>
    </row>
    <row r="454" spans="1:7" x14ac:dyDescent="0.25">
      <c r="A454" s="7"/>
      <c r="B454" s="7"/>
      <c r="C454" s="7"/>
      <c r="D454" s="7"/>
      <c r="E454" s="63"/>
      <c r="F454" s="8"/>
      <c r="G454" s="63"/>
    </row>
    <row r="455" spans="1:7" x14ac:dyDescent="0.25">
      <c r="A455" s="7"/>
      <c r="B455" s="7"/>
      <c r="C455" s="7"/>
      <c r="D455" s="7"/>
      <c r="E455" s="63"/>
      <c r="F455" s="8"/>
      <c r="G455" s="63"/>
    </row>
    <row r="456" spans="1:7" x14ac:dyDescent="0.25">
      <c r="A456" s="7"/>
      <c r="B456" s="7"/>
      <c r="C456" s="7"/>
      <c r="D456" s="7"/>
      <c r="E456" s="63"/>
      <c r="F456" s="8"/>
      <c r="G456" s="63"/>
    </row>
    <row r="457" spans="1:7" x14ac:dyDescent="0.25">
      <c r="A457" s="7"/>
      <c r="B457" s="7"/>
      <c r="C457" s="7"/>
      <c r="D457" s="7"/>
      <c r="E457" s="63"/>
      <c r="F457" s="8"/>
      <c r="G457" s="63"/>
    </row>
    <row r="458" spans="1:7" x14ac:dyDescent="0.25">
      <c r="A458" s="7"/>
      <c r="B458" s="7"/>
      <c r="C458" s="7"/>
      <c r="D458" s="7"/>
      <c r="E458" s="63"/>
      <c r="F458" s="8"/>
      <c r="G458" s="63"/>
    </row>
    <row r="459" spans="1:7" x14ac:dyDescent="0.25">
      <c r="A459" s="7"/>
      <c r="B459" s="7"/>
      <c r="C459" s="7"/>
      <c r="D459" s="7"/>
      <c r="E459" s="63"/>
      <c r="F459" s="8"/>
      <c r="G459" s="63"/>
    </row>
  </sheetData>
  <mergeCells count="30">
    <mergeCell ref="C1:G1"/>
    <mergeCell ref="A5:G5"/>
    <mergeCell ref="C4:G4"/>
    <mergeCell ref="A361:C361"/>
    <mergeCell ref="A362:C362"/>
    <mergeCell ref="A2:G2"/>
    <mergeCell ref="A3:G3"/>
    <mergeCell ref="A191:G191"/>
    <mergeCell ref="A214:G214"/>
    <mergeCell ref="A277:G277"/>
    <mergeCell ref="A340:G340"/>
    <mergeCell ref="A353:G353"/>
    <mergeCell ref="A359:G359"/>
    <mergeCell ref="A189:G189"/>
    <mergeCell ref="A6:G6"/>
    <mergeCell ref="A8:G8"/>
    <mergeCell ref="A365:G365"/>
    <mergeCell ref="C366:G366"/>
    <mergeCell ref="A367:G367"/>
    <mergeCell ref="A363:C363"/>
    <mergeCell ref="A364:C364"/>
    <mergeCell ref="A185:C185"/>
    <mergeCell ref="A186:C186"/>
    <mergeCell ref="A187:C187"/>
    <mergeCell ref="A188:C188"/>
    <mergeCell ref="A31:G31"/>
    <mergeCell ref="A94:G94"/>
    <mergeCell ref="A164:G164"/>
    <mergeCell ref="A177:G177"/>
    <mergeCell ref="A183:G183"/>
  </mergeCells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O11" sqref="O1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2022-12-22T11:10:08Z</dcterms:modified>
</cp:coreProperties>
</file>