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20" windowWidth="15360" windowHeight="7572"/>
  </bookViews>
  <sheets>
    <sheet name="Склад" sheetId="1" r:id="rId1"/>
    <sheet name="В наличие под привоз" sheetId="14" r:id="rId2"/>
    <sheet name="Спец.Марки" sheetId="15" r:id="rId3"/>
    <sheet name="25х1,5х6 гс" sheetId="8" r:id="rId4"/>
    <sheet name="42х1,7х6,1 гс" sheetId="9" r:id="rId5"/>
    <sheet name="120х1,5х4,93-5,5 гс" sheetId="12" r:id="rId6"/>
    <sheet name="50мм S690QL" sheetId="2" r:id="rId7"/>
    <sheet name="ALFORM PLATE 700M" sheetId="4" r:id="rId8"/>
    <sheet name="10х1,5х2,05 S500MC" sheetId="13" r:id="rId9"/>
  </sheets>
  <calcPr calcId="125725" refMode="R1C1"/>
</workbook>
</file>

<file path=xl/calcChain.xml><?xml version="1.0" encoding="utf-8"?>
<calcChain xmlns="http://schemas.openxmlformats.org/spreadsheetml/2006/main">
  <c r="E132" i="14"/>
  <c r="E128"/>
  <c r="E127"/>
  <c r="E126"/>
  <c r="E122"/>
  <c r="E121"/>
  <c r="E115"/>
  <c r="E112"/>
  <c r="E105"/>
  <c r="E100"/>
  <c r="E86"/>
  <c r="E82"/>
</calcChain>
</file>

<file path=xl/sharedStrings.xml><?xml version="1.0" encoding="utf-8"?>
<sst xmlns="http://schemas.openxmlformats.org/spreadsheetml/2006/main" count="1526" uniqueCount="834">
  <si>
    <t>454038, Россия, Челябинская обл, г.Челябинск, ул.Хлебозаводская 5</t>
  </si>
  <si>
    <t>ИНН: 7460043038 / КПП: 746001001</t>
  </si>
  <si>
    <t>Р/с: 40702810720490000259 в Филиал №6602 Банка ВТБ (ПАО)</t>
  </si>
  <si>
    <t>К/с: 30101810165770000501, БИК: 046577501</t>
  </si>
  <si>
    <t>www.chelstal.ru</t>
  </si>
  <si>
    <t>Наименование</t>
  </si>
  <si>
    <t>Размер/Характ</t>
  </si>
  <si>
    <t>Тн</t>
  </si>
  <si>
    <t>Цена с НДС</t>
  </si>
  <si>
    <t>Лист г/к</t>
  </si>
  <si>
    <t>Швеллер г/к</t>
  </si>
  <si>
    <t>Ст3</t>
  </si>
  <si>
    <t>12м</t>
  </si>
  <si>
    <t>С255 (Ст3)</t>
  </si>
  <si>
    <t>С345 (09Г2С)</t>
  </si>
  <si>
    <t>09Г2С</t>
  </si>
  <si>
    <t>27П</t>
  </si>
  <si>
    <t>2,3м-1шт (с отверстиями)</t>
  </si>
  <si>
    <t>30У</t>
  </si>
  <si>
    <t>1шт</t>
  </si>
  <si>
    <t>2шт</t>
  </si>
  <si>
    <t>Труба ВГП ГОСТ 3262</t>
  </si>
  <si>
    <t>6м</t>
  </si>
  <si>
    <t>50*4</t>
  </si>
  <si>
    <t>9,3м/7,3м-12шт</t>
  </si>
  <si>
    <t>Труба электросварная ГОСТ 10705, 10706</t>
  </si>
  <si>
    <t>12х1500х6000</t>
  </si>
  <si>
    <t>9шт</t>
  </si>
  <si>
    <t>11,6м</t>
  </si>
  <si>
    <t>12х2000х6000</t>
  </si>
  <si>
    <t>325*8</t>
  </si>
  <si>
    <t>14х1500х3000</t>
  </si>
  <si>
    <t>325*10</t>
  </si>
  <si>
    <t>530*8</t>
  </si>
  <si>
    <t>530*10</t>
  </si>
  <si>
    <t>17Г1С-У</t>
  </si>
  <si>
    <t>720*8</t>
  </si>
  <si>
    <t>720*9-10</t>
  </si>
  <si>
    <t>17Г1С</t>
  </si>
  <si>
    <t>27*3</t>
  </si>
  <si>
    <t>HARDOX 500</t>
  </si>
  <si>
    <t>60*3</t>
  </si>
  <si>
    <t>40х1500х6000</t>
  </si>
  <si>
    <t>Труба горячедеформированная ГОСТ 8732</t>
  </si>
  <si>
    <t>13ХФА</t>
  </si>
  <si>
    <t>60*3,5</t>
  </si>
  <si>
    <t>3м-7шт</t>
  </si>
  <si>
    <t>73*5</t>
  </si>
  <si>
    <t>8м</t>
  </si>
  <si>
    <t>89*3,5</t>
  </si>
  <si>
    <t>89*5</t>
  </si>
  <si>
    <t>159*6</t>
  </si>
  <si>
    <t>Проволока</t>
  </si>
  <si>
    <t>Круг</t>
  </si>
  <si>
    <t>426*9</t>
  </si>
  <si>
    <t xml:space="preserve">Время работы склада: пн-чт с 8:30 до 16:30 пт с 8:30-15:30  обед c 12:00 до 13:00 сб-вс выходной </t>
  </si>
  <si>
    <t>При заказе продукции в объеме менее 1тн, приплата +200руб</t>
  </si>
  <si>
    <t>Механическая обработка, резка в размер по чертежам заказчика</t>
  </si>
  <si>
    <t>273*10</t>
  </si>
  <si>
    <t>10х1522х6000</t>
  </si>
  <si>
    <t>10ХСНД</t>
  </si>
  <si>
    <t>25х1500х6000</t>
  </si>
  <si>
    <t>720*12</t>
  </si>
  <si>
    <t>219*8</t>
  </si>
  <si>
    <t>426*10</t>
  </si>
  <si>
    <t>S500MC</t>
  </si>
  <si>
    <t>12Х18Н10Т</t>
  </si>
  <si>
    <t>ф60</t>
  </si>
  <si>
    <t>ХН60ВТ (ЭИ868)</t>
  </si>
  <si>
    <t>ХН75МБТЮ (ЭИ602)</t>
  </si>
  <si>
    <t>ф40</t>
  </si>
  <si>
    <t>ХН75МБТЮ-ВД (ЭИ698-ВД)</t>
  </si>
  <si>
    <t>ф55</t>
  </si>
  <si>
    <t>ф65</t>
  </si>
  <si>
    <t>СПЕЦМАРКИ</t>
  </si>
  <si>
    <t>133*4</t>
  </si>
  <si>
    <t>273*8</t>
  </si>
  <si>
    <t>Лист г/к износостойкий / высокопрочный</t>
  </si>
  <si>
    <t>6х1500х5200</t>
  </si>
  <si>
    <t>630*10</t>
  </si>
  <si>
    <t>168*8</t>
  </si>
  <si>
    <t>MAGSTRONG H450</t>
  </si>
  <si>
    <t>20х2000х6000</t>
  </si>
  <si>
    <t>MAGSTRONG H400</t>
  </si>
  <si>
    <t>10х2000х6000</t>
  </si>
  <si>
    <t>295-09Г2С-12 ММК</t>
  </si>
  <si>
    <t>8х2000х6000</t>
  </si>
  <si>
    <t>30х2000х6000</t>
  </si>
  <si>
    <t>8х1500х6000</t>
  </si>
  <si>
    <t>4шт</t>
  </si>
  <si>
    <t>по запросу</t>
  </si>
  <si>
    <t xml:space="preserve">03Х11НВМ2Ф-ВД (ДИ52-ВД) </t>
  </si>
  <si>
    <t>ф20</t>
  </si>
  <si>
    <t xml:space="preserve">ХН78Т (ЭИ435) </t>
  </si>
  <si>
    <t>08Х15Н24В4ТР (ЭП164)</t>
  </si>
  <si>
    <t>ф50</t>
  </si>
  <si>
    <t>ф140</t>
  </si>
  <si>
    <t>ф90</t>
  </si>
  <si>
    <t>ф100</t>
  </si>
  <si>
    <t>10Х11Н20Т3Р (ЭИ696)</t>
  </si>
  <si>
    <t>57*4</t>
  </si>
  <si>
    <t>К60</t>
  </si>
  <si>
    <t>3-20</t>
  </si>
  <si>
    <t>Труба ОЦинк</t>
  </si>
  <si>
    <t>7,8м</t>
  </si>
  <si>
    <t>114*10</t>
  </si>
  <si>
    <t>377*9</t>
  </si>
  <si>
    <t>10*2</t>
  </si>
  <si>
    <t>1,3-1,5м</t>
  </si>
  <si>
    <t>ф75</t>
  </si>
  <si>
    <t>ХН77ТЮР (ЭИ437б)</t>
  </si>
  <si>
    <t>ф12</t>
  </si>
  <si>
    <t>11шт</t>
  </si>
  <si>
    <t>4х2000х6000</t>
  </si>
  <si>
    <t xml:space="preserve">С355-5 (09Г2С) </t>
  </si>
  <si>
    <t>40х2000х6000</t>
  </si>
  <si>
    <t>MAGSTRONG W700</t>
  </si>
  <si>
    <t>30х1752х1265</t>
  </si>
  <si>
    <t>45х450х2320</t>
  </si>
  <si>
    <t>325*9</t>
  </si>
  <si>
    <t>10х1650х6000</t>
  </si>
  <si>
    <t>10х1650х5300</t>
  </si>
  <si>
    <t>8х2000х3100</t>
  </si>
  <si>
    <t>25х2000х6000</t>
  </si>
  <si>
    <t>140*6,5</t>
  </si>
  <si>
    <t>Труба нерж</t>
  </si>
  <si>
    <t>ф110</t>
  </si>
  <si>
    <t>ф120</t>
  </si>
  <si>
    <t>57*8</t>
  </si>
  <si>
    <t>11,7м</t>
  </si>
  <si>
    <t>133*6</t>
  </si>
  <si>
    <t>40х230х800</t>
  </si>
  <si>
    <t xml:space="preserve">тел: +7 (351) 214-12-10 (многоканальный) </t>
  </si>
  <si>
    <t>Рельс</t>
  </si>
  <si>
    <t>КР-120</t>
  </si>
  <si>
    <t>К76Ф</t>
  </si>
  <si>
    <t>Лист просечновытяжной / ПВЛ</t>
  </si>
  <si>
    <t>45*3</t>
  </si>
  <si>
    <t>18*3</t>
  </si>
  <si>
    <t>45*5</t>
  </si>
  <si>
    <t>7шт</t>
  </si>
  <si>
    <t>70х1000х4890</t>
  </si>
  <si>
    <t>820*10</t>
  </si>
  <si>
    <t>1020*10</t>
  </si>
  <si>
    <t>1020*12</t>
  </si>
  <si>
    <t>1220*12</t>
  </si>
  <si>
    <t>42х1700х6100</t>
  </si>
  <si>
    <t>114*9</t>
  </si>
  <si>
    <t>273*12</t>
  </si>
  <si>
    <t>8шт</t>
  </si>
  <si>
    <t>13ГФА</t>
  </si>
  <si>
    <t>140х1590х2370</t>
  </si>
  <si>
    <t>140х1590х2260</t>
  </si>
  <si>
    <t>40х40х1,5</t>
  </si>
  <si>
    <t>15*2,8</t>
  </si>
  <si>
    <t>20*2,8</t>
  </si>
  <si>
    <t>4,5-7,8м</t>
  </si>
  <si>
    <t>Лист рифленный</t>
  </si>
  <si>
    <t>Уголок</t>
  </si>
  <si>
    <t>Балка двутавровая</t>
  </si>
  <si>
    <t>21*4</t>
  </si>
  <si>
    <t>50*3</t>
  </si>
  <si>
    <t>ГОСТ 8734</t>
  </si>
  <si>
    <t>5,7-9м, ГОСТ 8734</t>
  </si>
  <si>
    <t>60*4</t>
  </si>
  <si>
    <t>25х2000х4980</t>
  </si>
  <si>
    <t>АБ2Р (12ХН4МБД)</t>
  </si>
  <si>
    <t>101х1920х3150</t>
  </si>
  <si>
    <t>101х1420х4800</t>
  </si>
  <si>
    <t>107х1930х2160</t>
  </si>
  <si>
    <t>124х1660х2000</t>
  </si>
  <si>
    <t>16х2000х6000</t>
  </si>
  <si>
    <t xml:space="preserve">NM 500 </t>
  </si>
  <si>
    <t>3х1400х2500</t>
  </si>
  <si>
    <t>40*3,5</t>
  </si>
  <si>
    <t>Марганцовистая</t>
  </si>
  <si>
    <t>180*12</t>
  </si>
  <si>
    <t>ф43</t>
  </si>
  <si>
    <t>18Х2Н4М</t>
  </si>
  <si>
    <t>194*7</t>
  </si>
  <si>
    <t>530*18,7</t>
  </si>
  <si>
    <t>711*12,7</t>
  </si>
  <si>
    <t>711*22,2</t>
  </si>
  <si>
    <t>11,96м</t>
  </si>
  <si>
    <t>1020*11</t>
  </si>
  <si>
    <t>168*7</t>
  </si>
  <si>
    <t>219*11</t>
  </si>
  <si>
    <t>273*20</t>
  </si>
  <si>
    <t>POWERFORM 420 (SEVERDOM)</t>
  </si>
  <si>
    <t>POWERHARD 500 (SEVERHARD)</t>
  </si>
  <si>
    <t>10х1500х2050</t>
  </si>
  <si>
    <t>Квадрат</t>
  </si>
  <si>
    <t>16х16</t>
  </si>
  <si>
    <t>30ХГС</t>
  </si>
  <si>
    <t>ф115</t>
  </si>
  <si>
    <t>70х1150х770</t>
  </si>
  <si>
    <t>130х1650х500</t>
  </si>
  <si>
    <t>140х1570х570</t>
  </si>
  <si>
    <t>63*5</t>
  </si>
  <si>
    <t>146*8</t>
  </si>
  <si>
    <t>10,6м</t>
  </si>
  <si>
    <t>0,35-1,6м</t>
  </si>
  <si>
    <t>4,2м, 4,23м, 5,25м</t>
  </si>
  <si>
    <t>6,6м</t>
  </si>
  <si>
    <t>7,81-9,8м</t>
  </si>
  <si>
    <t>Ст3, ромб</t>
  </si>
  <si>
    <t>8х1500х960</t>
  </si>
  <si>
    <t>MAGSTRONG W700QL</t>
  </si>
  <si>
    <r>
      <t>почта:</t>
    </r>
    <r>
      <rPr>
        <b/>
        <sz val="16"/>
        <color indexed="62"/>
        <rFont val="Arial"/>
        <family val="2"/>
        <charset val="204"/>
      </rPr>
      <t xml:space="preserve"> </t>
    </r>
    <r>
      <rPr>
        <b/>
        <sz val="16"/>
        <color indexed="56"/>
        <rFont val="Arial"/>
        <family val="2"/>
        <charset val="204"/>
      </rPr>
      <t>chelstal@list.ru</t>
    </r>
  </si>
  <si>
    <t>8-904-971-51-01</t>
  </si>
  <si>
    <t>15*3,2</t>
  </si>
  <si>
    <t>2-7,8м</t>
  </si>
  <si>
    <t>6-7,8м</t>
  </si>
  <si>
    <t>20</t>
  </si>
  <si>
    <t>159*4</t>
  </si>
  <si>
    <t>200х200х6</t>
  </si>
  <si>
    <t>76*3,5</t>
  </si>
  <si>
    <t>159*7</t>
  </si>
  <si>
    <t>ГОСТ 20295, тип шва 3</t>
  </si>
  <si>
    <t>11,98+12м</t>
  </si>
  <si>
    <t>восстановка</t>
  </si>
  <si>
    <t>реставрированная</t>
  </si>
  <si>
    <t>11-11,7м</t>
  </si>
  <si>
    <t>11,92м, в ВУЗ изоляции</t>
  </si>
  <si>
    <t>6,1м</t>
  </si>
  <si>
    <t xml:space="preserve"> 11,7-11,77м, тип шва 3</t>
  </si>
  <si>
    <t>9,49м, с поперечным швом</t>
  </si>
  <si>
    <t>8,7-11,35м, с поперечным швом</t>
  </si>
  <si>
    <t>У8А</t>
  </si>
  <si>
    <t>ф28</t>
  </si>
  <si>
    <t>ф35</t>
  </si>
  <si>
    <t>3-3,6м, ГОСТ 8734</t>
  </si>
  <si>
    <t>ТУ 14-3р-55-2001</t>
  </si>
  <si>
    <t>168*6</t>
  </si>
  <si>
    <t>65Г</t>
  </si>
  <si>
    <t>102*9</t>
  </si>
  <si>
    <t>11,87/ 12,02м</t>
  </si>
  <si>
    <t>133*4,5</t>
  </si>
  <si>
    <t>NM 450</t>
  </si>
  <si>
    <t>40ХН</t>
  </si>
  <si>
    <t>15*2,5</t>
  </si>
  <si>
    <t>К52 (17Г1С)</t>
  </si>
  <si>
    <t>9,99-11,53м</t>
  </si>
  <si>
    <t xml:space="preserve">10,62+10,84м, 2 продольных шва </t>
  </si>
  <si>
    <t>12Х1МФ</t>
  </si>
  <si>
    <t>325*12</t>
  </si>
  <si>
    <t>410*10</t>
  </si>
  <si>
    <t>90*7</t>
  </si>
  <si>
    <t>530*12</t>
  </si>
  <si>
    <t>ТУ 24.20.13-214-05757848, ВУС</t>
  </si>
  <si>
    <t>377*10</t>
  </si>
  <si>
    <t>5-7,5м</t>
  </si>
  <si>
    <t>ф16</t>
  </si>
  <si>
    <t>ПЗ - в наличие, под привоз.</t>
  </si>
  <si>
    <t xml:space="preserve">СПЕЦПРЕДЛОЖЕНИЕ  </t>
  </si>
  <si>
    <t xml:space="preserve">ООО "ТД Челябсталь" </t>
  </si>
  <si>
    <t>2-6м</t>
  </si>
  <si>
    <t>3-3,6м, ГОСТ 8732</t>
  </si>
  <si>
    <t>89*8</t>
  </si>
  <si>
    <t>8,35-12м</t>
  </si>
  <si>
    <t>168*11</t>
  </si>
  <si>
    <t>11-11,8м</t>
  </si>
  <si>
    <t>273*22</t>
  </si>
  <si>
    <t>10,74м</t>
  </si>
  <si>
    <t>45х1500х5930</t>
  </si>
  <si>
    <t>NM 500</t>
  </si>
  <si>
    <t>10шт</t>
  </si>
  <si>
    <t>5-6,4м, ГОСТ 8734</t>
  </si>
  <si>
    <t>38*8</t>
  </si>
  <si>
    <t xml:space="preserve">4,54-5,02м,ГОСТ 8734  </t>
  </si>
  <si>
    <t>50х1630-1775х1687</t>
  </si>
  <si>
    <t>50мм S690QL</t>
  </si>
  <si>
    <t>10Г2</t>
  </si>
  <si>
    <t>102*8</t>
  </si>
  <si>
    <t>9,72-10,52м</t>
  </si>
  <si>
    <t>8,52-8,8м</t>
  </si>
  <si>
    <t>273*15</t>
  </si>
  <si>
    <t>11,67м</t>
  </si>
  <si>
    <t>273*18</t>
  </si>
  <si>
    <t>11,5-11,63м</t>
  </si>
  <si>
    <t>406*8</t>
  </si>
  <si>
    <t>11,58м, ВУС</t>
  </si>
  <si>
    <t>Склад : Челябинск, ул. Героев Танкограда 17П</t>
  </si>
  <si>
    <t>Склад : Челябинск, ул. 1-я Потребительская 21</t>
  </si>
  <si>
    <t>6х2000х6000</t>
  </si>
  <si>
    <t>ф150</t>
  </si>
  <si>
    <t>MAGSTRONG S700MC</t>
  </si>
  <si>
    <t>10х1500х6000</t>
  </si>
  <si>
    <t>406 / 1020х2100</t>
  </si>
  <si>
    <t>3шт</t>
  </si>
  <si>
    <t>S460MC</t>
  </si>
  <si>
    <t>4х1255х2500</t>
  </si>
  <si>
    <t>11,13м</t>
  </si>
  <si>
    <t xml:space="preserve">                                         Поставка металлопроката из наличия на складе г. Челябинск </t>
  </si>
  <si>
    <t>ВР-1</t>
  </si>
  <si>
    <t>ф4</t>
  </si>
  <si>
    <t>ф2</t>
  </si>
  <si>
    <t>1шт, бунт</t>
  </si>
  <si>
    <t xml:space="preserve">45Х14Н14В2М (ЭИ69)    </t>
  </si>
  <si>
    <t>Сутунка</t>
  </si>
  <si>
    <t>120х120</t>
  </si>
  <si>
    <t>БрА9ЖЗЛ</t>
  </si>
  <si>
    <t>38Х2МЮФ</t>
  </si>
  <si>
    <t>20Х13</t>
  </si>
  <si>
    <t xml:space="preserve">12ХН35ВТ      </t>
  </si>
  <si>
    <t>ХН35ВТ (ЭИ612)</t>
  </si>
  <si>
    <t>ХН70Ю (ЭИ652)</t>
  </si>
  <si>
    <t>02Н18К9М5Т (ЭП637А)</t>
  </si>
  <si>
    <t>10Х11Н23Т3МР-ВД (ЭП33-ВД)</t>
  </si>
  <si>
    <t>10Х11Н20ТЗР (ЭИ696)</t>
  </si>
  <si>
    <t>07Х16Н6 (ЭП288)</t>
  </si>
  <si>
    <t>14Х17Н2 (ЭИ268)</t>
  </si>
  <si>
    <t>10х2200х6000</t>
  </si>
  <si>
    <t>12х2200х6000</t>
  </si>
  <si>
    <t>16х2200х6000</t>
  </si>
  <si>
    <t>Труба котельная</t>
  </si>
  <si>
    <t>MAGSTRONG S690QL</t>
  </si>
  <si>
    <t>MAGSTRONG Н450</t>
  </si>
  <si>
    <t>200*25</t>
  </si>
  <si>
    <t>200*30</t>
  </si>
  <si>
    <t>ф26</t>
  </si>
  <si>
    <t>ф56</t>
  </si>
  <si>
    <t>32*3,2</t>
  </si>
  <si>
    <t>7,8-11,2м</t>
  </si>
  <si>
    <t>1шт / ММК</t>
  </si>
  <si>
    <t xml:space="preserve">265-09Г2С-14 </t>
  </si>
  <si>
    <t>12,02-12,04м</t>
  </si>
  <si>
    <t>51*4</t>
  </si>
  <si>
    <t>4,1-9,9м</t>
  </si>
  <si>
    <t>4,55-5,91м</t>
  </si>
  <si>
    <t>2,31-11,05м</t>
  </si>
  <si>
    <t>11,27-11,68м</t>
  </si>
  <si>
    <t>50Б2</t>
  </si>
  <si>
    <t>ALFORM PLATE 700M</t>
  </si>
  <si>
    <t>ALFORM PLATE 700M (Австрия)</t>
  </si>
  <si>
    <t>50х2600х5500</t>
  </si>
  <si>
    <t>Производитель</t>
  </si>
  <si>
    <t>VoestAlpine (Австрия)</t>
  </si>
  <si>
    <t xml:space="preserve">Марка </t>
  </si>
  <si>
    <t>ВЫСОКОПРОЧНЫЙ лист</t>
  </si>
  <si>
    <t>770-1050МПа</t>
  </si>
  <si>
    <t xml:space="preserve">Предел прочности </t>
  </si>
  <si>
    <t>40Ш1</t>
  </si>
  <si>
    <t>20Ш1</t>
  </si>
  <si>
    <t>6,17м</t>
  </si>
  <si>
    <t>55Б2</t>
  </si>
  <si>
    <t>35К1</t>
  </si>
  <si>
    <t>35Б1</t>
  </si>
  <si>
    <t>30Б1</t>
  </si>
  <si>
    <t>4,36м</t>
  </si>
  <si>
    <t>60Ш1</t>
  </si>
  <si>
    <t>09Г2С (сварная)</t>
  </si>
  <si>
    <t>70Б2</t>
  </si>
  <si>
    <t>350х250х8</t>
  </si>
  <si>
    <t>1220*15</t>
  </si>
  <si>
    <t>1420*23,2</t>
  </si>
  <si>
    <t>11,77м, ВУС</t>
  </si>
  <si>
    <t>14х2000х6000</t>
  </si>
  <si>
    <t>14х1500х6720</t>
  </si>
  <si>
    <t>14х2000х5700</t>
  </si>
  <si>
    <t>20х1500х6000</t>
  </si>
  <si>
    <t xml:space="preserve">3шт,  бунт; ГОСТ 6727-80 </t>
  </si>
  <si>
    <t>50х2000х6000</t>
  </si>
  <si>
    <t>40х2000х3000</t>
  </si>
  <si>
    <t>NM 550</t>
  </si>
  <si>
    <t>2,35м, 6,1м, 7,1м</t>
  </si>
  <si>
    <t>2,1м</t>
  </si>
  <si>
    <t>Арматура</t>
  </si>
  <si>
    <t>AIII-35ГС</t>
  </si>
  <si>
    <t>ф22</t>
  </si>
  <si>
    <t>210х210</t>
  </si>
  <si>
    <t>200х200</t>
  </si>
  <si>
    <t>125*8</t>
  </si>
  <si>
    <t xml:space="preserve"> 6,5-9,7м</t>
  </si>
  <si>
    <t>89*7</t>
  </si>
  <si>
    <t xml:space="preserve"> 10,34-11,8м</t>
  </si>
  <si>
    <t>114*6</t>
  </si>
  <si>
    <t>10,1-10,97м</t>
  </si>
  <si>
    <t>8-10м</t>
  </si>
  <si>
    <t>10Г2/09Г2ФБЮ</t>
  </si>
  <si>
    <t>7,06м</t>
  </si>
  <si>
    <t xml:space="preserve">8,3м </t>
  </si>
  <si>
    <t>2шт, кромка НО</t>
  </si>
  <si>
    <t>14шт</t>
  </si>
  <si>
    <t>12х1500х3000</t>
  </si>
  <si>
    <t>7х1500х5500</t>
  </si>
  <si>
    <t>7х1500х4000</t>
  </si>
  <si>
    <t>С345-09Г2С-15</t>
  </si>
  <si>
    <t>506 / 1100х3500</t>
  </si>
  <si>
    <t>Труба профильная квадратная</t>
  </si>
  <si>
    <t xml:space="preserve">Труба профильная прямоугольная </t>
  </si>
  <si>
    <t>6м, ГОСТ 13663</t>
  </si>
  <si>
    <t>90х1580х2260</t>
  </si>
  <si>
    <t>219*15</t>
  </si>
  <si>
    <t>20*3,2</t>
  </si>
  <si>
    <t>102*4</t>
  </si>
  <si>
    <t>108*4</t>
  </si>
  <si>
    <t>114*5</t>
  </si>
  <si>
    <t>6-11,8м</t>
  </si>
  <si>
    <t>5-6м, ГОСТ 8734</t>
  </si>
  <si>
    <t>89*4</t>
  </si>
  <si>
    <t>4,18-5,90м</t>
  </si>
  <si>
    <t>159*8</t>
  </si>
  <si>
    <t>9,74-12м</t>
  </si>
  <si>
    <t>406 / 1200х2100</t>
  </si>
  <si>
    <t>КР-70</t>
  </si>
  <si>
    <t>5,38-5,92м</t>
  </si>
  <si>
    <t>ВГП ДУ</t>
  </si>
  <si>
    <t>100*3,5</t>
  </si>
  <si>
    <t>3,5-3,8м</t>
  </si>
  <si>
    <t>ЭСВ</t>
  </si>
  <si>
    <t>5,5-9,1м</t>
  </si>
  <si>
    <t>30П</t>
  </si>
  <si>
    <t>16П</t>
  </si>
  <si>
    <t>12П</t>
  </si>
  <si>
    <t>4,58м</t>
  </si>
  <si>
    <t>10П</t>
  </si>
  <si>
    <t>75*6</t>
  </si>
  <si>
    <t>125*9</t>
  </si>
  <si>
    <t>9,38м</t>
  </si>
  <si>
    <t>100*8</t>
  </si>
  <si>
    <t>45х1600х4800</t>
  </si>
  <si>
    <t>32х1650х3280</t>
  </si>
  <si>
    <t>32х1650х2960</t>
  </si>
  <si>
    <t>18х2000х2000</t>
  </si>
  <si>
    <t>С390 (10ХСНД)</t>
  </si>
  <si>
    <t>С355 (09Г2С)</t>
  </si>
  <si>
    <t>406 / 1120х3500</t>
  </si>
  <si>
    <t>С355-6 (09Г2С)</t>
  </si>
  <si>
    <t>10х1500х5500</t>
  </si>
  <si>
    <t>12х1500х1500</t>
  </si>
  <si>
    <t>32х1700х2000</t>
  </si>
  <si>
    <t>45х1930х2400</t>
  </si>
  <si>
    <t>50х2000х2000</t>
  </si>
  <si>
    <t>60х2000х6000</t>
  </si>
  <si>
    <t>70х2000х6000</t>
  </si>
  <si>
    <t>NM 400</t>
  </si>
  <si>
    <t>80х2000х3000</t>
  </si>
  <si>
    <t>90х2000х3000</t>
  </si>
  <si>
    <t>100х2000х3000</t>
  </si>
  <si>
    <t xml:space="preserve">9,9-10м </t>
  </si>
  <si>
    <t>11,29м</t>
  </si>
  <si>
    <t>530*14</t>
  </si>
  <si>
    <t>Обсадная</t>
  </si>
  <si>
    <t>114*7,4</t>
  </si>
  <si>
    <t>замок ОТТМ, группа прочности Е</t>
  </si>
  <si>
    <t>159*14</t>
  </si>
  <si>
    <t>3,8 / оцинк</t>
  </si>
  <si>
    <t>20х20х1,5</t>
  </si>
  <si>
    <t>ГОСТ 13663-86 ГОСТ 8639-82</t>
  </si>
  <si>
    <t xml:space="preserve">08ПС </t>
  </si>
  <si>
    <t>3х1500х3000</t>
  </si>
  <si>
    <t>120х1500х6000</t>
  </si>
  <si>
    <t>63*40*6</t>
  </si>
  <si>
    <t>16Б2</t>
  </si>
  <si>
    <t>ХН65ВМТЮ-ВД (ЭП199-ВД)</t>
  </si>
  <si>
    <t>50х190х810</t>
  </si>
  <si>
    <t>ф80</t>
  </si>
  <si>
    <t>80х80</t>
  </si>
  <si>
    <t>ХН62МЮТ-ВД (ЭП708-ВД)</t>
  </si>
  <si>
    <t>16Х12МВСФБР-Ш (ЭП823-Ш)</t>
  </si>
  <si>
    <t>3,8м, с попереч. швом</t>
  </si>
  <si>
    <t>17Г1С, восстановка</t>
  </si>
  <si>
    <t>1420*16</t>
  </si>
  <si>
    <t>11м, 2шт с технолог. отвер-ми</t>
  </si>
  <si>
    <t>11,41-11,92м</t>
  </si>
  <si>
    <t>20, восстановка</t>
  </si>
  <si>
    <t>273*9</t>
  </si>
  <si>
    <t>273*16</t>
  </si>
  <si>
    <t>10,12-11,95м</t>
  </si>
  <si>
    <t>325*22</t>
  </si>
  <si>
    <t>10,82 / 10,84м</t>
  </si>
  <si>
    <t>5,6-11,57м</t>
  </si>
  <si>
    <t xml:space="preserve"> 9,08-11,49м, в ВУЗ изоляции</t>
  </si>
  <si>
    <t>8,3-9,37м</t>
  </si>
  <si>
    <t>6х1500х3000</t>
  </si>
  <si>
    <t>вес по серту 189,6кг</t>
  </si>
  <si>
    <r>
      <t xml:space="preserve">1шт, Б-ПН-О / Азовсталь </t>
    </r>
    <r>
      <rPr>
        <sz val="12"/>
        <rFont val="Wingdings"/>
        <charset val="2"/>
      </rPr>
      <t>"</t>
    </r>
  </si>
  <si>
    <t>120х1500х4930-5500</t>
  </si>
  <si>
    <t>12м-2шт / 2-4м - 3шт</t>
  </si>
  <si>
    <r>
      <t xml:space="preserve">1шт, (вырез угол 210х210), </t>
    </r>
    <r>
      <rPr>
        <sz val="12"/>
        <rFont val="Wingdings"/>
        <charset val="2"/>
      </rPr>
      <t>"</t>
    </r>
  </si>
  <si>
    <t>3,56м</t>
  </si>
  <si>
    <t>7,17м</t>
  </si>
  <si>
    <t>10,8м</t>
  </si>
  <si>
    <t>510 / 1050-1230х1200</t>
  </si>
  <si>
    <t>6,98м</t>
  </si>
  <si>
    <t>8,4м</t>
  </si>
  <si>
    <t>10,55м</t>
  </si>
  <si>
    <t>5,04-5,11м</t>
  </si>
  <si>
    <t>30х960х1580</t>
  </si>
  <si>
    <t>60х1300х1780</t>
  </si>
  <si>
    <t>5шт</t>
  </si>
  <si>
    <t>6х2200х6000</t>
  </si>
  <si>
    <t>08ПС-Ст3</t>
  </si>
  <si>
    <t>20*2,5</t>
  </si>
  <si>
    <t>8,1м</t>
  </si>
  <si>
    <t>25*3,2</t>
  </si>
  <si>
    <t>40*3</t>
  </si>
  <si>
    <t>9,4м</t>
  </si>
  <si>
    <t>11,5м</t>
  </si>
  <si>
    <t>1220*16</t>
  </si>
  <si>
    <t>9,27м</t>
  </si>
  <si>
    <t>89*6</t>
  </si>
  <si>
    <t>6-11м</t>
  </si>
  <si>
    <t>114*18</t>
  </si>
  <si>
    <t>4,76м</t>
  </si>
  <si>
    <t>7,7-8,58м</t>
  </si>
  <si>
    <t>10,13-10,24м</t>
  </si>
  <si>
    <t>9,52-10,65м</t>
  </si>
  <si>
    <t>219*16</t>
  </si>
  <si>
    <t>9,68м</t>
  </si>
  <si>
    <t>273*24</t>
  </si>
  <si>
    <t>2м</t>
  </si>
  <si>
    <t>10,7-11,7м</t>
  </si>
  <si>
    <t>10,65-11,3м</t>
  </si>
  <si>
    <t>32*6</t>
  </si>
  <si>
    <t>12Х18Н12Т</t>
  </si>
  <si>
    <t>Лист оцинк</t>
  </si>
  <si>
    <t>08ПС</t>
  </si>
  <si>
    <t>2х1000х3000</t>
  </si>
  <si>
    <t>2,5х1010х1400</t>
  </si>
  <si>
    <t>31шт</t>
  </si>
  <si>
    <t>4,05-7,54м</t>
  </si>
  <si>
    <t>16У</t>
  </si>
  <si>
    <t>30К2</t>
  </si>
  <si>
    <t>Лист</t>
  </si>
  <si>
    <t>0,52м</t>
  </si>
  <si>
    <t>0,51м</t>
  </si>
  <si>
    <t>2,8м</t>
  </si>
  <si>
    <t>3,89м</t>
  </si>
  <si>
    <t>2,34м</t>
  </si>
  <si>
    <t>0,8м</t>
  </si>
  <si>
    <t>2,35м</t>
  </si>
  <si>
    <t>0,5м</t>
  </si>
  <si>
    <t>1,1м</t>
  </si>
  <si>
    <t>4,3м</t>
  </si>
  <si>
    <t>1,89м</t>
  </si>
  <si>
    <t>2,46-2,95м</t>
  </si>
  <si>
    <t>0,48-5,32м</t>
  </si>
  <si>
    <t>1,89-2,32м</t>
  </si>
  <si>
    <t>0,32-0,45м</t>
  </si>
  <si>
    <t>0,32м</t>
  </si>
  <si>
    <t>1,3-2,5м</t>
  </si>
  <si>
    <t>0,3-1,62м</t>
  </si>
  <si>
    <t>0,7-2,08м</t>
  </si>
  <si>
    <t>0,14-0,24м</t>
  </si>
  <si>
    <t>0,42-0,76м</t>
  </si>
  <si>
    <t>0,5-0,84м</t>
  </si>
  <si>
    <t>1,96м</t>
  </si>
  <si>
    <t>2,75м</t>
  </si>
  <si>
    <t>1,55м</t>
  </si>
  <si>
    <t>0,838м</t>
  </si>
  <si>
    <t>0,665м</t>
  </si>
  <si>
    <t>0,775м</t>
  </si>
  <si>
    <t>50х51,5</t>
  </si>
  <si>
    <t>49.1х51,2</t>
  </si>
  <si>
    <t>49,4х51,6</t>
  </si>
  <si>
    <t>54х63</t>
  </si>
  <si>
    <t>ТУ 5.961-11579-85</t>
  </si>
  <si>
    <t>ф10</t>
  </si>
  <si>
    <t>ф32</t>
  </si>
  <si>
    <t>ф36</t>
  </si>
  <si>
    <t>ф200</t>
  </si>
  <si>
    <t>ф210</t>
  </si>
  <si>
    <t>ф230</t>
  </si>
  <si>
    <t>ф45</t>
  </si>
  <si>
    <t>ф18</t>
  </si>
  <si>
    <t>ф25</t>
  </si>
  <si>
    <t>ф30</t>
  </si>
  <si>
    <t>ф24</t>
  </si>
  <si>
    <t>ф70</t>
  </si>
  <si>
    <t>ф225</t>
  </si>
  <si>
    <t>ф130</t>
  </si>
  <si>
    <t>12ХН35ВТ (ЭИ612)</t>
  </si>
  <si>
    <t>1,5х1005х1715</t>
  </si>
  <si>
    <t>1,5х1007х1655</t>
  </si>
  <si>
    <t>1,5х1005х1705</t>
  </si>
  <si>
    <t>1,5х1006х1708</t>
  </si>
  <si>
    <t>1,5х1005х1758</t>
  </si>
  <si>
    <t>1,5х1005х1706</t>
  </si>
  <si>
    <t>1,5х1004х1458</t>
  </si>
  <si>
    <t>1,5х1005х1460</t>
  </si>
  <si>
    <t>ХН78Т (ЭИ435)</t>
  </si>
  <si>
    <t>5х968х2167</t>
  </si>
  <si>
    <t>5х978х2164</t>
  </si>
  <si>
    <t>5х1042х2155</t>
  </si>
  <si>
    <t>5х1132х2104</t>
  </si>
  <si>
    <t>5х1119х2023</t>
  </si>
  <si>
    <t>5х817х1983</t>
  </si>
  <si>
    <t>5х817х2013</t>
  </si>
  <si>
    <t>5х820х2055</t>
  </si>
  <si>
    <t>5х885х2077</t>
  </si>
  <si>
    <t>7х1500х6000</t>
  </si>
  <si>
    <t>606 / 1200х3000</t>
  </si>
  <si>
    <t>606 / 1000х3100</t>
  </si>
  <si>
    <t>406 / 1060х3200</t>
  </si>
  <si>
    <t>3,27м</t>
  </si>
  <si>
    <t>76*4</t>
  </si>
  <si>
    <t>10-12м</t>
  </si>
  <si>
    <t>TP304L (03Х18Н11)</t>
  </si>
  <si>
    <t>Отвод нерж</t>
  </si>
  <si>
    <t>219*7</t>
  </si>
  <si>
    <t>90 град, ГОСТ 17375</t>
  </si>
  <si>
    <t>4х1500х3000</t>
  </si>
  <si>
    <t>5х1500х3000</t>
  </si>
  <si>
    <t>8х1500х3000</t>
  </si>
  <si>
    <t>10х1500х3000</t>
  </si>
  <si>
    <t xml:space="preserve">1шт, Б-ПН-О / Азовсталь </t>
  </si>
  <si>
    <t>11,02м</t>
  </si>
  <si>
    <t>406 / 1100х3500</t>
  </si>
  <si>
    <t>25*2,8</t>
  </si>
  <si>
    <t>Ст10</t>
  </si>
  <si>
    <t>У10А</t>
  </si>
  <si>
    <t>6,1-6,3м</t>
  </si>
  <si>
    <t xml:space="preserve">11,82-11,85м, Ту 24.20.21.000-132-00186654-2019 в ВУЗ Изоляции </t>
  </si>
  <si>
    <t>К52</t>
  </si>
  <si>
    <t>10,07м</t>
  </si>
  <si>
    <t xml:space="preserve">11,85м, Ту 24.20.21.000-132-00186654-2019 в ВУЗ Изоляции </t>
  </si>
  <si>
    <t xml:space="preserve"> 9,01+8,57м, тип шва 1</t>
  </si>
  <si>
    <t>7м</t>
  </si>
  <si>
    <t>7,9м, в ВУЗ изоляции с попереч.швом</t>
  </si>
  <si>
    <t>8,96м, 1 шов</t>
  </si>
  <si>
    <t>21*3</t>
  </si>
  <si>
    <t>11,3м, ГОСТ 8734</t>
  </si>
  <si>
    <t>22*3</t>
  </si>
  <si>
    <t>8,07-9,77м</t>
  </si>
  <si>
    <t>34*3,5</t>
  </si>
  <si>
    <t>8-9,3м</t>
  </si>
  <si>
    <t>09Г2ФБ</t>
  </si>
  <si>
    <t>11,25-11,77м</t>
  </si>
  <si>
    <t>219*6</t>
  </si>
  <si>
    <t>11,6-11,8м</t>
  </si>
  <si>
    <t>6-11,7м</t>
  </si>
  <si>
    <t>325*6,5-7</t>
  </si>
  <si>
    <t>9,94-12м</t>
  </si>
  <si>
    <t>10,3-10,7м</t>
  </si>
  <si>
    <t>325*14</t>
  </si>
  <si>
    <t>11,75м</t>
  </si>
  <si>
    <t>10,11+10,23м</t>
  </si>
  <si>
    <t>10,95м</t>
  </si>
  <si>
    <t>426*12</t>
  </si>
  <si>
    <t>8х1500х4800</t>
  </si>
  <si>
    <t>6шт (старогодний)</t>
  </si>
  <si>
    <t>406 / 1000х2750</t>
  </si>
  <si>
    <t>406 / 1000х2400</t>
  </si>
  <si>
    <t>120х3100х6800</t>
  </si>
  <si>
    <t>265-09Г2С-4</t>
  </si>
  <si>
    <t>1шт, УЗК-1</t>
  </si>
  <si>
    <t>09Г2С-15</t>
  </si>
  <si>
    <r>
      <t xml:space="preserve">1шт, ММК, вырез в углу 200х200, </t>
    </r>
    <r>
      <rPr>
        <sz val="12"/>
        <rFont val="Wingdings"/>
        <charset val="2"/>
      </rPr>
      <t>"</t>
    </r>
  </si>
  <si>
    <t>AISI 304L</t>
  </si>
  <si>
    <t>220х1840х3005-3018</t>
  </si>
  <si>
    <t>220х1840х6260-6300</t>
  </si>
  <si>
    <t>К52/К55/К60</t>
  </si>
  <si>
    <t>10,94+м, ВУС</t>
  </si>
  <si>
    <t>19шт</t>
  </si>
  <si>
    <t>150х1560х1120</t>
  </si>
  <si>
    <t>150х1580х1010</t>
  </si>
  <si>
    <t>150х1570х1010</t>
  </si>
  <si>
    <t>150х1600х1030</t>
  </si>
  <si>
    <t>по теор.178кг</t>
  </si>
  <si>
    <t>6-12м</t>
  </si>
  <si>
    <t>108*6</t>
  </si>
  <si>
    <t>7-12м</t>
  </si>
  <si>
    <t>9-12м</t>
  </si>
  <si>
    <t>125х125</t>
  </si>
  <si>
    <t>3м</t>
  </si>
  <si>
    <t>API S 5L 06ГФБА  X60QO</t>
  </si>
  <si>
    <t xml:space="preserve">323,9*15,9 </t>
  </si>
  <si>
    <t>12,4м</t>
  </si>
  <si>
    <t>720*18</t>
  </si>
  <si>
    <t>С390-6</t>
  </si>
  <si>
    <t>9,49м</t>
  </si>
  <si>
    <t>12х1200х2015</t>
  </si>
  <si>
    <t>12х780х1270</t>
  </si>
  <si>
    <t>по теор. 182кг</t>
  </si>
  <si>
    <t>12х1200х2000</t>
  </si>
  <si>
    <t>39шт</t>
  </si>
  <si>
    <t>12х740х6000</t>
  </si>
  <si>
    <t>54шт</t>
  </si>
  <si>
    <t>2.73+2.9+3,33+5,2+11,15м</t>
  </si>
  <si>
    <t>К56</t>
  </si>
  <si>
    <t>12шт</t>
  </si>
  <si>
    <t>12ХМ</t>
  </si>
  <si>
    <t>AISI 316L (03Х17Н14М3)</t>
  </si>
  <si>
    <t>9х1820х8000</t>
  </si>
  <si>
    <t>11х2000х8000</t>
  </si>
  <si>
    <t>13х2300х8000</t>
  </si>
  <si>
    <t>17,75х1650х11800</t>
  </si>
  <si>
    <t>17,75х1570х11800</t>
  </si>
  <si>
    <t>17,75х1650х10000</t>
  </si>
  <si>
    <t>22х2400х8000</t>
  </si>
  <si>
    <t>25х2400х7000</t>
  </si>
  <si>
    <t>26х2300х8000</t>
  </si>
  <si>
    <t>46х2200х3820</t>
  </si>
  <si>
    <t>1шт, (вырез.квадрат)</t>
  </si>
  <si>
    <t>11х2000х6000</t>
  </si>
  <si>
    <t xml:space="preserve"> ТУ 14-3Р-157-2018 (г/п с внутренним винтовым оребрением) </t>
  </si>
  <si>
    <t>ТУ 14-3Р-55-2001</t>
  </si>
  <si>
    <t>3-5м, ТУ 14-3Р-55-2001</t>
  </si>
  <si>
    <t>32*5</t>
  </si>
  <si>
    <t>38*4</t>
  </si>
  <si>
    <t>38*6</t>
  </si>
  <si>
    <t>42*6</t>
  </si>
  <si>
    <t>60*6</t>
  </si>
  <si>
    <t>70*7,5</t>
  </si>
  <si>
    <t>83*5</t>
  </si>
  <si>
    <t>2-5м, ГОСТ 8734</t>
  </si>
  <si>
    <t>15*2</t>
  </si>
  <si>
    <t>15*4</t>
  </si>
  <si>
    <t>36шт</t>
  </si>
  <si>
    <t>1шт, ТУ 14-105-808</t>
  </si>
  <si>
    <t>30К1</t>
  </si>
  <si>
    <t>9х2030х8050</t>
  </si>
  <si>
    <t>9х2030х7500</t>
  </si>
  <si>
    <t>10х2030х8000</t>
  </si>
  <si>
    <t>1шт (вырез.в углу 400х400)</t>
  </si>
  <si>
    <t>400х400</t>
  </si>
  <si>
    <t>8,7м</t>
  </si>
  <si>
    <t>20х2000х12000</t>
  </si>
  <si>
    <t>Ст1пс</t>
  </si>
  <si>
    <t>40х20х1,5</t>
  </si>
  <si>
    <t>80х80х2</t>
  </si>
  <si>
    <t>40х40х2</t>
  </si>
  <si>
    <t xml:space="preserve">Труба ЧУГУН </t>
  </si>
  <si>
    <t xml:space="preserve">ВЧШГ </t>
  </si>
  <si>
    <t xml:space="preserve">Тайтон с ЦПП, 6м </t>
  </si>
  <si>
    <t>72шт</t>
  </si>
  <si>
    <t>89*3</t>
  </si>
  <si>
    <t>11,2м</t>
  </si>
  <si>
    <t>11,87м</t>
  </si>
  <si>
    <t xml:space="preserve">1,54-11,78м, тип шва 3 </t>
  </si>
  <si>
    <t>1020*19</t>
  </si>
  <si>
    <t>12,16-12,17м</t>
  </si>
  <si>
    <t>1020*21</t>
  </si>
  <si>
    <t>10,65м</t>
  </si>
  <si>
    <t>12*2</t>
  </si>
  <si>
    <r>
      <t>5-9м</t>
    </r>
    <r>
      <rPr>
        <b/>
        <sz val="12"/>
        <color indexed="8"/>
        <rFont val="Arial"/>
        <family val="2"/>
        <charset val="204"/>
      </rPr>
      <t>,</t>
    </r>
    <r>
      <rPr>
        <sz val="12"/>
        <color indexed="8"/>
        <rFont val="Arial"/>
        <family val="2"/>
        <charset val="204"/>
      </rPr>
      <t xml:space="preserve"> ГОСТ 8734</t>
    </r>
  </si>
  <si>
    <t>11,7-11,85м</t>
  </si>
  <si>
    <t>5,4-9,21м</t>
  </si>
  <si>
    <t>89*5,5</t>
  </si>
  <si>
    <t>11,07-11,15м</t>
  </si>
  <si>
    <t>7,56-9,8м</t>
  </si>
  <si>
    <t>БШ, Ст20</t>
  </si>
  <si>
    <t>10Г2ФБЮ</t>
  </si>
  <si>
    <t>11,55-11,9м</t>
  </si>
  <si>
    <t>114*11</t>
  </si>
  <si>
    <t>10,98-11,27м</t>
  </si>
  <si>
    <t>7,6м</t>
  </si>
  <si>
    <t>9,2-10,55м</t>
  </si>
  <si>
    <t>9,16-11,78м</t>
  </si>
  <si>
    <t>168*16</t>
  </si>
  <si>
    <t>9,7-9,81м</t>
  </si>
  <si>
    <t>10,5м</t>
  </si>
  <si>
    <t>9,37м, ТУ-14-3-190-2004, котельная</t>
  </si>
  <si>
    <t>219*10</t>
  </si>
  <si>
    <t>9,95-11,44м</t>
  </si>
  <si>
    <t>219*14</t>
  </si>
  <si>
    <t>11,63-11,64м</t>
  </si>
  <si>
    <t>8,9-11,38м</t>
  </si>
  <si>
    <t>9,59-11,66м</t>
  </si>
  <si>
    <t>11,4-11,51м</t>
  </si>
  <si>
    <t>9,86-10,55м</t>
  </si>
  <si>
    <t>11,3-11,6м</t>
  </si>
  <si>
    <t>10-11,52м</t>
  </si>
  <si>
    <t>10,38-10,61м</t>
  </si>
  <si>
    <t>5,7м</t>
  </si>
  <si>
    <t>7,11м</t>
  </si>
  <si>
    <t>6,3м</t>
  </si>
  <si>
    <t>406*10</t>
  </si>
  <si>
    <t>10,78м</t>
  </si>
  <si>
    <t>К52/13ХФА</t>
  </si>
  <si>
    <t>5,99м</t>
  </si>
  <si>
    <t xml:space="preserve">ГОСТ 20295-85  </t>
  </si>
  <si>
    <t>820*12</t>
  </si>
  <si>
    <t xml:space="preserve">09Г2С </t>
  </si>
  <si>
    <t>11,59-11,61м, ГОСТ 20295-85</t>
  </si>
  <si>
    <t xml:space="preserve">17Г1С-У  </t>
  </si>
  <si>
    <t xml:space="preserve">ГОСТ 20295-85 </t>
  </si>
  <si>
    <t>720*17</t>
  </si>
  <si>
    <t xml:space="preserve">12м, ГОСТ 20295-80 ( заводской поперечный шов) </t>
  </si>
  <si>
    <t xml:space="preserve">8,21-11,43м, ЧТПЗ </t>
  </si>
  <si>
    <t>325*20</t>
  </si>
  <si>
    <t>ТУ 14-3р-125-2012  25шт (286,28м)</t>
  </si>
  <si>
    <t xml:space="preserve">ТУ 14-3р-125-2012 в ВУС  изоляции 60шт </t>
  </si>
  <si>
    <t xml:space="preserve">13ГФА </t>
  </si>
  <si>
    <t>11,22-11,28м</t>
  </si>
  <si>
    <t>325*16</t>
  </si>
  <si>
    <t xml:space="preserve">09Г2С,восстановка </t>
  </si>
  <si>
    <t>11шт (124,79м)</t>
  </si>
  <si>
    <t xml:space="preserve">ТУ 14-3р-124-2012 181шт </t>
  </si>
  <si>
    <t xml:space="preserve">13ХФА </t>
  </si>
  <si>
    <t xml:space="preserve">ТУ 14-3р-124-2012  в ВУС изоляции 322шт </t>
  </si>
  <si>
    <t>в пути</t>
  </si>
  <si>
    <t xml:space="preserve">ГОСТ 32528-2013 25шт (283,64м ) </t>
  </si>
  <si>
    <t>8-10м, ТУ 14-3р-1128-2007 ЧТПЗ</t>
  </si>
  <si>
    <t xml:space="preserve">ТУ 14-3р-167-2019 18 шт (202,57м) </t>
  </si>
  <si>
    <t xml:space="preserve">ТУ 14-3р-1128-2000  ЧТПЗ </t>
  </si>
  <si>
    <t xml:space="preserve">11,69-11,86м, ТУ 14-3р-1128-2007 ТМК </t>
  </si>
  <si>
    <t>5,94-11,16м</t>
  </si>
  <si>
    <t xml:space="preserve">ТУ 14-3р-124-2017 9шт ( 103,97м) </t>
  </si>
  <si>
    <t xml:space="preserve"> 65шт (761,95м) </t>
  </si>
  <si>
    <t>11,58-11,79м</t>
  </si>
  <si>
    <t xml:space="preserve">ТУ 1303-006.3-593377520-2003  в ВУС изоляции </t>
  </si>
  <si>
    <t xml:space="preserve">170шт ( 1563,76м) </t>
  </si>
  <si>
    <t>10,56-10,87м, ТУ 24.20.13.110-128-001866654-2019</t>
  </si>
  <si>
    <t xml:space="preserve">ТУ 14-3р-124-2017  в ВУС изоляции </t>
  </si>
  <si>
    <t xml:space="preserve">ТУ 14-3р-124-2017  </t>
  </si>
  <si>
    <t>8,53-9,66м</t>
  </si>
  <si>
    <t>219*17</t>
  </si>
  <si>
    <t>219*18</t>
  </si>
  <si>
    <t xml:space="preserve">29шт ( 225,12м) </t>
  </si>
  <si>
    <t>6,5-6,7м, ТУ 14-3р-1430-2007</t>
  </si>
  <si>
    <t>89*9</t>
  </si>
  <si>
    <t>7,49м-11м</t>
  </si>
  <si>
    <t>146*7</t>
  </si>
  <si>
    <t xml:space="preserve">65шт ( 686,94м) </t>
  </si>
  <si>
    <t xml:space="preserve">восстановка </t>
  </si>
  <si>
    <t>168*9</t>
  </si>
  <si>
    <t>107х1330х2140</t>
  </si>
  <si>
    <t>124х1045х2700</t>
  </si>
  <si>
    <t xml:space="preserve">124х1490х2560 </t>
  </si>
  <si>
    <t>50шт</t>
  </si>
  <si>
    <t>резерв</t>
  </si>
  <si>
    <t>90х1600х2000</t>
  </si>
  <si>
    <t>ожид.</t>
  </si>
  <si>
    <t>20шт</t>
  </si>
  <si>
    <t>ИСХ. № 4 от 21.02.25г</t>
  </si>
  <si>
    <t>265-09Г2С-12</t>
  </si>
  <si>
    <r>
      <t>90х</t>
    </r>
    <r>
      <rPr>
        <b/>
        <sz val="12"/>
        <color theme="1"/>
        <rFont val="Arial"/>
        <family val="2"/>
        <charset val="204"/>
      </rPr>
      <t>2600</t>
    </r>
    <r>
      <rPr>
        <sz val="12"/>
        <color theme="1"/>
        <rFont val="Arial"/>
        <family val="2"/>
        <charset val="204"/>
      </rPr>
      <t>х5530</t>
    </r>
  </si>
  <si>
    <t>160х160х8</t>
  </si>
  <si>
    <t>1шт оплач.</t>
  </si>
  <si>
    <t>ИСХ. № 5 от 24.02.25г</t>
  </si>
  <si>
    <t>Ольга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</si>
</sst>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5" formatCode="0.000"/>
    <numFmt numFmtId="166" formatCode="#,##0_р_."/>
    <numFmt numFmtId="167" formatCode="0.0000000"/>
    <numFmt numFmtId="168" formatCode="_-* #,##0.00&quot;р.&quot;_-;\-* #,##0.00&quot;р.&quot;_-;_-* &quot;-&quot;??&quot;р.&quot;_-;_-@_-"/>
  </numFmts>
  <fonts count="25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indexed="62"/>
      <name val="Arial"/>
      <family val="2"/>
      <charset val="204"/>
    </font>
    <font>
      <b/>
      <sz val="16"/>
      <color indexed="56"/>
      <name val="Arial"/>
      <family val="2"/>
      <charset val="204"/>
    </font>
    <font>
      <sz val="16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u/>
      <sz val="16"/>
      <color theme="3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2" fillId="0" borderId="0" applyNumberFormat="0" applyFill="0" applyBorder="0" applyAlignment="0" applyProtection="0"/>
    <xf numFmtId="0" fontId="13" fillId="0" borderId="0"/>
    <xf numFmtId="0" fontId="9" fillId="0" borderId="0"/>
    <xf numFmtId="43" fontId="11" fillId="0" borderId="0" applyFont="0" applyFill="0" applyBorder="0" applyAlignment="0" applyProtection="0"/>
    <xf numFmtId="0" fontId="10" fillId="0" borderId="0"/>
    <xf numFmtId="0" fontId="23" fillId="0" borderId="0"/>
    <xf numFmtId="0" fontId="23" fillId="0" borderId="0"/>
  </cellStyleXfs>
  <cellXfs count="354">
    <xf numFmtId="0" fontId="0" fillId="0" borderId="0" xfId="0"/>
    <xf numFmtId="0" fontId="14" fillId="0" borderId="0" xfId="0" applyFont="1" applyFill="1" applyBorder="1" applyAlignment="1">
      <alignment vertical="center"/>
    </xf>
    <xf numFmtId="0" fontId="14" fillId="0" borderId="0" xfId="0" applyFont="1" applyFill="1"/>
    <xf numFmtId="0" fontId="14" fillId="0" borderId="0" xfId="0" applyFont="1"/>
    <xf numFmtId="2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14" fillId="0" borderId="5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5" fillId="0" borderId="5" xfId="0" applyFont="1" applyFill="1" applyBorder="1" applyAlignment="1">
      <alignment horizontal="left"/>
    </xf>
    <xf numFmtId="2" fontId="14" fillId="0" borderId="3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 wrapText="1" shrinkToFit="1"/>
    </xf>
    <xf numFmtId="2" fontId="14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 vertical="center" wrapText="1" shrinkToFit="1"/>
    </xf>
    <xf numFmtId="3" fontId="16" fillId="4" borderId="8" xfId="0" applyNumberFormat="1" applyFont="1" applyFill="1" applyBorder="1" applyAlignment="1">
      <alignment horizontal="center" vertical="center" wrapText="1" shrinkToFit="1"/>
    </xf>
    <xf numFmtId="0" fontId="14" fillId="0" borderId="2" xfId="0" applyFont="1" applyBorder="1"/>
    <xf numFmtId="0" fontId="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2" fontId="16" fillId="4" borderId="8" xfId="0" applyNumberFormat="1" applyFont="1" applyFill="1" applyBorder="1" applyAlignment="1">
      <alignment horizontal="center" vertical="center" wrapText="1" shrinkToFit="1"/>
    </xf>
    <xf numFmtId="0" fontId="16" fillId="4" borderId="8" xfId="0" applyFont="1" applyFill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4" fillId="0" borderId="6" xfId="0" applyFont="1" applyFill="1" applyBorder="1" applyAlignment="1">
      <alignment horizontal="center" vertical="center"/>
    </xf>
    <xf numFmtId="3" fontId="14" fillId="0" borderId="11" xfId="0" applyNumberFormat="1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/>
    </xf>
    <xf numFmtId="2" fontId="14" fillId="0" borderId="4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2" fontId="14" fillId="0" borderId="6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4" fillId="0" borderId="9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/>
    </xf>
    <xf numFmtId="3" fontId="3" fillId="0" borderId="7" xfId="0" applyNumberFormat="1" applyFont="1" applyFill="1" applyBorder="1" applyAlignment="1">
      <alignment horizontal="center" vertical="center" wrapText="1" shrinkToFit="1"/>
    </xf>
    <xf numFmtId="2" fontId="15" fillId="0" borderId="1" xfId="0" applyNumberFormat="1" applyFont="1" applyBorder="1" applyAlignment="1">
      <alignment horizontal="center" vertical="center"/>
    </xf>
    <xf numFmtId="0" fontId="14" fillId="0" borderId="10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17" fillId="2" borderId="15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3" fontId="14" fillId="0" borderId="16" xfId="0" applyNumberFormat="1" applyFont="1" applyFill="1" applyBorder="1" applyAlignment="1">
      <alignment horizontal="center" vertical="center" wrapText="1" shrinkToFit="1"/>
    </xf>
    <xf numFmtId="3" fontId="14" fillId="0" borderId="7" xfId="0" applyNumberFormat="1" applyFont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left" vertical="center"/>
    </xf>
    <xf numFmtId="0" fontId="9" fillId="0" borderId="0" xfId="3" applyFill="1" applyBorder="1" applyAlignment="1">
      <alignment horizontal="right" vertical="center"/>
    </xf>
    <xf numFmtId="3" fontId="14" fillId="0" borderId="17" xfId="0" applyNumberFormat="1" applyFont="1" applyFill="1" applyBorder="1" applyAlignment="1">
      <alignment horizontal="center" vertical="center" wrapText="1" shrinkToFit="1"/>
    </xf>
    <xf numFmtId="3" fontId="14" fillId="0" borderId="18" xfId="0" applyNumberFormat="1" applyFont="1" applyFill="1" applyBorder="1" applyAlignment="1">
      <alignment horizontal="center" vertical="center" wrapText="1" shrinkToFit="1"/>
    </xf>
    <xf numFmtId="3" fontId="14" fillId="0" borderId="0" xfId="0" applyNumberFormat="1" applyFont="1" applyFill="1" applyAlignment="1">
      <alignment horizontal="center" vertical="center" wrapText="1" shrinkToFit="1"/>
    </xf>
    <xf numFmtId="0" fontId="17" fillId="0" borderId="5" xfId="0" applyFont="1" applyBorder="1" applyAlignment="1">
      <alignment vertical="center"/>
    </xf>
    <xf numFmtId="0" fontId="14" fillId="2" borderId="10" xfId="0" applyFont="1" applyFill="1" applyBorder="1" applyAlignment="1">
      <alignment horizontal="left" vertical="center"/>
    </xf>
    <xf numFmtId="0" fontId="14" fillId="0" borderId="5" xfId="0" applyFont="1" applyFill="1" applyBorder="1"/>
    <xf numFmtId="0" fontId="14" fillId="0" borderId="24" xfId="0" applyFont="1" applyFill="1" applyBorder="1"/>
    <xf numFmtId="0" fontId="14" fillId="0" borderId="4" xfId="0" applyFont="1" applyFill="1" applyBorder="1" applyAlignment="1">
      <alignment horizontal="center" vertical="center" wrapText="1" shrinkToFit="1"/>
    </xf>
    <xf numFmtId="2" fontId="14" fillId="0" borderId="4" xfId="0" applyNumberFormat="1" applyFont="1" applyFill="1" applyBorder="1" applyAlignment="1">
      <alignment horizontal="center" vertical="center" wrapText="1" shrinkToFit="1"/>
    </xf>
    <xf numFmtId="0" fontId="19" fillId="2" borderId="25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 shrinkToFit="1"/>
    </xf>
    <xf numFmtId="0" fontId="0" fillId="0" borderId="15" xfId="0" applyBorder="1"/>
    <xf numFmtId="0" fontId="0" fillId="0" borderId="25" xfId="0" applyBorder="1"/>
    <xf numFmtId="0" fontId="0" fillId="0" borderId="14" xfId="0" applyBorder="1"/>
    <xf numFmtId="0" fontId="0" fillId="0" borderId="5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20" fillId="0" borderId="0" xfId="0" applyFont="1"/>
    <xf numFmtId="3" fontId="14" fillId="0" borderId="7" xfId="4" applyNumberFormat="1" applyFont="1" applyFill="1" applyBorder="1" applyAlignment="1">
      <alignment horizontal="center" vertical="center" wrapText="1" shrinkToFit="1"/>
    </xf>
    <xf numFmtId="0" fontId="8" fillId="2" borderId="27" xfId="0" applyFont="1" applyFill="1" applyBorder="1" applyAlignment="1">
      <alignment horizontal="left"/>
    </xf>
    <xf numFmtId="0" fontId="17" fillId="2" borderId="28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0" fontId="14" fillId="0" borderId="10" xfId="0" applyFont="1" applyBorder="1"/>
    <xf numFmtId="3" fontId="14" fillId="0" borderId="10" xfId="0" applyNumberFormat="1" applyFont="1" applyFill="1" applyBorder="1" applyAlignment="1">
      <alignment horizontal="left"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 shrinkToFit="1"/>
    </xf>
    <xf numFmtId="0" fontId="14" fillId="0" borderId="10" xfId="0" applyFont="1" applyFill="1" applyBorder="1"/>
    <xf numFmtId="0" fontId="14" fillId="0" borderId="4" xfId="0" applyFont="1" applyFill="1" applyBorder="1" applyAlignment="1">
      <alignment horizontal="center"/>
    </xf>
    <xf numFmtId="3" fontId="14" fillId="0" borderId="11" xfId="4" applyNumberFormat="1" applyFont="1" applyFill="1" applyBorder="1" applyAlignment="1">
      <alignment horizontal="center" vertical="center" wrapText="1" shrinkToFit="1"/>
    </xf>
    <xf numFmtId="0" fontId="14" fillId="0" borderId="9" xfId="0" applyFont="1" applyFill="1" applyBorder="1"/>
    <xf numFmtId="165" fontId="14" fillId="0" borderId="4" xfId="0" applyNumberFormat="1" applyFont="1" applyFill="1" applyBorder="1" applyAlignment="1">
      <alignment horizontal="center" vertical="center"/>
    </xf>
    <xf numFmtId="0" fontId="14" fillId="0" borderId="2" xfId="0" applyFont="1" applyFill="1" applyBorder="1"/>
    <xf numFmtId="49" fontId="14" fillId="0" borderId="0" xfId="0" applyNumberFormat="1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 shrinkToFit="1"/>
    </xf>
    <xf numFmtId="2" fontId="14" fillId="0" borderId="0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 wrapText="1" shrinkToFit="1"/>
    </xf>
    <xf numFmtId="3" fontId="3" fillId="2" borderId="1" xfId="0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1" xfId="0" applyFont="1" applyBorder="1"/>
    <xf numFmtId="0" fontId="0" fillId="0" borderId="1" xfId="0" applyBorder="1"/>
    <xf numFmtId="0" fontId="15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2" fontId="14" fillId="0" borderId="19" xfId="0" applyNumberFormat="1" applyFont="1" applyFill="1" applyBorder="1" applyAlignment="1">
      <alignment horizontal="center" vertical="center"/>
    </xf>
    <xf numFmtId="0" fontId="0" fillId="0" borderId="24" xfId="0" applyBorder="1"/>
    <xf numFmtId="0" fontId="0" fillId="0" borderId="6" xfId="0" applyBorder="1"/>
    <xf numFmtId="0" fontId="18" fillId="2" borderId="0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165" fontId="14" fillId="0" borderId="1" xfId="0" applyNumberFormat="1" applyFont="1" applyBorder="1" applyAlignment="1">
      <alignment horizontal="center" vertical="center"/>
    </xf>
    <xf numFmtId="165" fontId="14" fillId="0" borderId="3" xfId="0" applyNumberFormat="1" applyFont="1" applyFill="1" applyBorder="1" applyAlignment="1">
      <alignment horizontal="center" vertical="center"/>
    </xf>
    <xf numFmtId="167" fontId="14" fillId="0" borderId="0" xfId="0" applyNumberFormat="1" applyFont="1"/>
    <xf numFmtId="49" fontId="14" fillId="0" borderId="3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4" fillId="0" borderId="36" xfId="0" applyFont="1" applyBorder="1" applyAlignment="1">
      <alignment horizontal="center" vertical="center"/>
    </xf>
    <xf numFmtId="2" fontId="14" fillId="0" borderId="36" xfId="0" applyNumberFormat="1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37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 shrinkToFit="1"/>
    </xf>
    <xf numFmtId="2" fontId="14" fillId="2" borderId="4" xfId="0" applyNumberFormat="1" applyFont="1" applyFill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Fill="1" applyAlignment="1">
      <alignment horizontal="center"/>
    </xf>
    <xf numFmtId="2" fontId="14" fillId="0" borderId="0" xfId="0" applyNumberFormat="1" applyFont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4" fillId="0" borderId="35" xfId="0" applyFont="1" applyFill="1" applyBorder="1" applyAlignment="1">
      <alignment horizontal="left" vertical="center"/>
    </xf>
    <xf numFmtId="49" fontId="14" fillId="0" borderId="36" xfId="0" applyNumberFormat="1" applyFont="1" applyFill="1" applyBorder="1" applyAlignment="1">
      <alignment horizontal="center" vertical="center" wrapText="1" shrinkToFit="1"/>
    </xf>
    <xf numFmtId="2" fontId="14" fillId="0" borderId="36" xfId="0" applyNumberFormat="1" applyFont="1" applyFill="1" applyBorder="1" applyAlignment="1">
      <alignment horizontal="center" vertical="center" wrapText="1" shrinkToFit="1"/>
    </xf>
    <xf numFmtId="0" fontId="14" fillId="2" borderId="19" xfId="0" applyFont="1" applyFill="1" applyBorder="1" applyAlignment="1">
      <alignment horizontal="center" vertical="center"/>
    </xf>
    <xf numFmtId="2" fontId="14" fillId="2" borderId="19" xfId="0" applyNumberFormat="1" applyFont="1" applyFill="1" applyBorder="1" applyAlignment="1">
      <alignment horizontal="center" vertical="center"/>
    </xf>
    <xf numFmtId="3" fontId="14" fillId="2" borderId="38" xfId="0" applyNumberFormat="1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left"/>
    </xf>
    <xf numFmtId="3" fontId="14" fillId="0" borderId="9" xfId="0" applyNumberFormat="1" applyFont="1" applyFill="1" applyBorder="1" applyAlignment="1">
      <alignment horizontal="left" vertical="center"/>
    </xf>
    <xf numFmtId="3" fontId="14" fillId="0" borderId="16" xfId="0" applyNumberFormat="1" applyFont="1" applyBorder="1" applyAlignment="1">
      <alignment horizontal="center"/>
    </xf>
    <xf numFmtId="0" fontId="14" fillId="0" borderId="1" xfId="0" applyFont="1" applyBorder="1"/>
    <xf numFmtId="0" fontId="14" fillId="0" borderId="10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4" xfId="0" applyFont="1" applyBorder="1"/>
    <xf numFmtId="49" fontId="14" fillId="0" borderId="2" xfId="0" applyNumberFormat="1" applyFont="1" applyBorder="1" applyAlignment="1">
      <alignment horizontal="left"/>
    </xf>
    <xf numFmtId="2" fontId="0" fillId="0" borderId="0" xfId="0" applyNumberFormat="1"/>
    <xf numFmtId="0" fontId="15" fillId="0" borderId="4" xfId="0" applyFont="1" applyBorder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 wrapText="1" shrinkToFit="1"/>
    </xf>
    <xf numFmtId="0" fontId="15" fillId="3" borderId="10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center"/>
    </xf>
    <xf numFmtId="0" fontId="3" fillId="0" borderId="1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/>
    </xf>
    <xf numFmtId="0" fontId="14" fillId="0" borderId="1" xfId="5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horizontal="center"/>
    </xf>
    <xf numFmtId="2" fontId="14" fillId="0" borderId="1" xfId="5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left" vertical="center"/>
    </xf>
    <xf numFmtId="3" fontId="14" fillId="0" borderId="7" xfId="0" applyNumberFormat="1" applyFont="1" applyFill="1" applyBorder="1" applyAlignment="1">
      <alignment horizontal="center" vertical="center"/>
    </xf>
    <xf numFmtId="3" fontId="14" fillId="0" borderId="11" xfId="0" applyNumberFormat="1" applyFont="1" applyFill="1" applyBorder="1" applyAlignment="1">
      <alignment horizontal="center" vertical="center"/>
    </xf>
    <xf numFmtId="0" fontId="3" fillId="0" borderId="10" xfId="5" applyFont="1" applyFill="1" applyBorder="1" applyAlignment="1">
      <alignment horizontal="left"/>
    </xf>
    <xf numFmtId="0" fontId="14" fillId="0" borderId="4" xfId="5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2" fontId="14" fillId="0" borderId="4" xfId="5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 shrinkToFit="1"/>
    </xf>
    <xf numFmtId="49" fontId="14" fillId="0" borderId="35" xfId="0" applyNumberFormat="1" applyFont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3" fillId="0" borderId="36" xfId="0" applyNumberFormat="1" applyFont="1" applyFill="1" applyBorder="1" applyAlignment="1">
      <alignment horizontal="center" vertical="center" wrapText="1"/>
    </xf>
    <xf numFmtId="2" fontId="3" fillId="0" borderId="36" xfId="0" applyNumberFormat="1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/>
    </xf>
    <xf numFmtId="3" fontId="14" fillId="0" borderId="39" xfId="0" applyNumberFormat="1" applyFont="1" applyFill="1" applyBorder="1" applyAlignment="1">
      <alignment horizontal="center" vertical="center" wrapText="1" shrinkToFit="1"/>
    </xf>
    <xf numFmtId="0" fontId="14" fillId="0" borderId="22" xfId="0" applyFont="1" applyFill="1" applyBorder="1" applyAlignment="1">
      <alignment horizontal="center" vertical="center"/>
    </xf>
    <xf numFmtId="2" fontId="14" fillId="0" borderId="22" xfId="0" applyNumberFormat="1" applyFont="1" applyFill="1" applyBorder="1" applyAlignment="1">
      <alignment horizontal="center" vertical="center"/>
    </xf>
    <xf numFmtId="3" fontId="3" fillId="0" borderId="7" xfId="5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 shrinkToFit="1"/>
    </xf>
    <xf numFmtId="3" fontId="14" fillId="0" borderId="7" xfId="0" applyNumberFormat="1" applyFont="1" applyFill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 vertical="center" wrapText="1" shrinkToFit="1"/>
    </xf>
    <xf numFmtId="3" fontId="14" fillId="0" borderId="7" xfId="0" applyNumberFormat="1" applyFont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center" vertical="center" wrapText="1" shrinkToFit="1"/>
    </xf>
    <xf numFmtId="166" fontId="3" fillId="0" borderId="11" xfId="0" applyNumberFormat="1" applyFont="1" applyFill="1" applyBorder="1" applyAlignment="1">
      <alignment horizontal="center" vertical="center" wrapText="1" shrinkToFit="1"/>
    </xf>
    <xf numFmtId="166" fontId="3" fillId="0" borderId="7" xfId="0" applyNumberFormat="1" applyFont="1" applyFill="1" applyBorder="1" applyAlignment="1">
      <alignment horizontal="center" vertical="center" wrapText="1" shrinkToFit="1"/>
    </xf>
    <xf numFmtId="3" fontId="14" fillId="0" borderId="7" xfId="4" applyNumberFormat="1" applyFont="1" applyBorder="1" applyAlignment="1">
      <alignment horizontal="center" vertical="center" wrapText="1" shrinkToFit="1"/>
    </xf>
    <xf numFmtId="3" fontId="14" fillId="0" borderId="39" xfId="4" applyNumberFormat="1" applyFont="1" applyBorder="1" applyAlignment="1">
      <alignment horizontal="center" vertical="center" wrapText="1" shrinkToFit="1"/>
    </xf>
    <xf numFmtId="3" fontId="14" fillId="0" borderId="38" xfId="0" applyNumberFormat="1" applyFont="1" applyFill="1" applyBorder="1" applyAlignment="1">
      <alignment horizontal="center" vertical="center" wrapText="1" shrinkToFit="1"/>
    </xf>
    <xf numFmtId="0" fontId="14" fillId="0" borderId="21" xfId="0" applyFont="1" applyFill="1" applyBorder="1" applyAlignment="1">
      <alignment horizontal="left" vertical="center"/>
    </xf>
    <xf numFmtId="3" fontId="3" fillId="0" borderId="7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left" vertical="center"/>
    </xf>
    <xf numFmtId="0" fontId="15" fillId="0" borderId="36" xfId="0" applyFont="1" applyFill="1" applyBorder="1" applyAlignment="1">
      <alignment horizontal="center" vertical="center"/>
    </xf>
    <xf numFmtId="2" fontId="15" fillId="0" borderId="36" xfId="0" applyNumberFormat="1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left" vertical="center"/>
    </xf>
    <xf numFmtId="0" fontId="14" fillId="0" borderId="22" xfId="0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3" fontId="14" fillId="0" borderId="23" xfId="0" applyNumberFormat="1" applyFont="1" applyFill="1" applyBorder="1" applyAlignment="1">
      <alignment horizontal="center" vertical="center" wrapText="1" shrinkToFit="1"/>
    </xf>
    <xf numFmtId="0" fontId="15" fillId="0" borderId="19" xfId="0" applyFont="1" applyFill="1" applyBorder="1" applyAlignment="1">
      <alignment horizontal="center" vertical="center"/>
    </xf>
    <xf numFmtId="2" fontId="15" fillId="0" borderId="19" xfId="0" applyNumberFormat="1" applyFont="1" applyFill="1" applyBorder="1" applyAlignment="1">
      <alignment horizontal="center" vertical="center"/>
    </xf>
    <xf numFmtId="49" fontId="14" fillId="0" borderId="21" xfId="0" applyNumberFormat="1" applyFont="1" applyBorder="1" applyAlignment="1">
      <alignment vertical="center"/>
    </xf>
    <xf numFmtId="0" fontId="14" fillId="0" borderId="20" xfId="0" applyFont="1" applyFill="1" applyBorder="1" applyAlignment="1">
      <alignment horizontal="left" vertical="center"/>
    </xf>
    <xf numFmtId="0" fontId="3" fillId="0" borderId="20" xfId="5" applyFont="1" applyFill="1" applyBorder="1" applyAlignment="1">
      <alignment horizontal="left" vertical="center"/>
    </xf>
    <xf numFmtId="0" fontId="14" fillId="0" borderId="19" xfId="5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/>
    </xf>
    <xf numFmtId="2" fontId="14" fillId="0" borderId="19" xfId="5" applyNumberFormat="1" applyFont="1" applyFill="1" applyBorder="1" applyAlignment="1">
      <alignment horizontal="center" vertical="center"/>
    </xf>
    <xf numFmtId="3" fontId="3" fillId="0" borderId="38" xfId="5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/>
    <xf numFmtId="0" fontId="3" fillId="0" borderId="19" xfId="5" applyFont="1" applyFill="1" applyBorder="1" applyAlignment="1">
      <alignment horizontal="center" vertical="center"/>
    </xf>
    <xf numFmtId="2" fontId="14" fillId="6" borderId="1" xfId="0" applyNumberFormat="1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 wrapText="1" shrinkToFit="1"/>
    </xf>
    <xf numFmtId="0" fontId="16" fillId="4" borderId="28" xfId="0" applyFont="1" applyFill="1" applyBorder="1" applyAlignment="1">
      <alignment horizontal="center" vertical="center" wrapText="1" shrinkToFit="1"/>
    </xf>
    <xf numFmtId="2" fontId="16" fillId="4" borderId="28" xfId="0" applyNumberFormat="1" applyFont="1" applyFill="1" applyBorder="1" applyAlignment="1">
      <alignment horizontal="center" vertical="center" wrapText="1" shrinkToFit="1"/>
    </xf>
    <xf numFmtId="0" fontId="16" fillId="4" borderId="29" xfId="0" applyFont="1" applyFill="1" applyBorder="1" applyAlignment="1">
      <alignment horizontal="center" vertical="center" wrapText="1" shrinkToFit="1"/>
    </xf>
    <xf numFmtId="0" fontId="16" fillId="4" borderId="5" xfId="0" applyFont="1" applyFill="1" applyBorder="1" applyAlignment="1">
      <alignment horizontal="center" vertical="center" wrapText="1" shrinkToFit="1"/>
    </xf>
    <xf numFmtId="0" fontId="16" fillId="4" borderId="0" xfId="0" applyFont="1" applyFill="1" applyBorder="1" applyAlignment="1">
      <alignment horizontal="center" vertical="center" wrapText="1" shrinkToFit="1"/>
    </xf>
    <xf numFmtId="2" fontId="16" fillId="4" borderId="0" xfId="0" applyNumberFormat="1" applyFont="1" applyFill="1" applyBorder="1" applyAlignment="1">
      <alignment horizontal="center" vertical="center" wrapText="1" shrinkToFit="1"/>
    </xf>
    <xf numFmtId="0" fontId="16" fillId="4" borderId="17" xfId="0" applyFont="1" applyFill="1" applyBorder="1" applyAlignment="1">
      <alignment horizontal="center" vertical="center" wrapText="1" shrinkToFit="1"/>
    </xf>
    <xf numFmtId="0" fontId="16" fillId="4" borderId="15" xfId="0" applyFont="1" applyFill="1" applyBorder="1" applyAlignment="1">
      <alignment horizontal="center" vertical="center" wrapText="1" shrinkToFit="1"/>
    </xf>
    <xf numFmtId="0" fontId="16" fillId="4" borderId="25" xfId="0" applyFont="1" applyFill="1" applyBorder="1" applyAlignment="1">
      <alignment horizontal="center" vertical="center" wrapText="1" shrinkToFit="1"/>
    </xf>
    <xf numFmtId="2" fontId="16" fillId="4" borderId="25" xfId="0" applyNumberFormat="1" applyFont="1" applyFill="1" applyBorder="1" applyAlignment="1">
      <alignment horizontal="center" vertical="center" wrapText="1" shrinkToFit="1"/>
    </xf>
    <xf numFmtId="0" fontId="16" fillId="4" borderId="14" xfId="0" applyFont="1" applyFill="1" applyBorder="1" applyAlignment="1">
      <alignment horizontal="center" vertical="center" wrapText="1" shrinkToFit="1"/>
    </xf>
    <xf numFmtId="2" fontId="16" fillId="4" borderId="5" xfId="0" applyNumberFormat="1" applyFont="1" applyFill="1" applyBorder="1" applyAlignment="1">
      <alignment horizontal="center" vertical="center" wrapText="1" shrinkToFit="1"/>
    </xf>
    <xf numFmtId="2" fontId="16" fillId="4" borderId="17" xfId="0" applyNumberFormat="1" applyFont="1" applyFill="1" applyBorder="1" applyAlignment="1">
      <alignment horizontal="center" vertical="center" wrapText="1" shrinkToFit="1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2" xfId="0" applyFont="1" applyFill="1" applyBorder="1" applyAlignment="1">
      <alignment horizontal="center" vertical="center" wrapText="1" shrinkToFit="1"/>
    </xf>
    <xf numFmtId="2" fontId="16" fillId="4" borderId="22" xfId="0" applyNumberFormat="1" applyFont="1" applyFill="1" applyBorder="1" applyAlignment="1">
      <alignment horizontal="center" vertical="center" wrapText="1" shrinkToFit="1"/>
    </xf>
    <xf numFmtId="0" fontId="16" fillId="4" borderId="23" xfId="0" applyFont="1" applyFill="1" applyBorder="1" applyAlignment="1">
      <alignment horizontal="center" vertical="center" wrapText="1" shrinkToFit="1"/>
    </xf>
    <xf numFmtId="2" fontId="18" fillId="2" borderId="28" xfId="0" applyNumberFormat="1" applyFont="1" applyFill="1" applyBorder="1" applyAlignment="1">
      <alignment horizontal="center" vertical="center" wrapText="1" shrinkToFit="1"/>
    </xf>
    <xf numFmtId="0" fontId="18" fillId="2" borderId="29" xfId="0" applyFont="1" applyFill="1" applyBorder="1" applyAlignment="1">
      <alignment horizontal="center" vertical="center" wrapText="1" shrinkToFit="1"/>
    </xf>
    <xf numFmtId="3" fontId="17" fillId="0" borderId="31" xfId="0" applyNumberFormat="1" applyFont="1" applyFill="1" applyBorder="1" applyAlignment="1" applyProtection="1">
      <alignment horizontal="center" vertical="center"/>
    </xf>
    <xf numFmtId="3" fontId="17" fillId="0" borderId="32" xfId="0" applyNumberFormat="1" applyFont="1" applyFill="1" applyBorder="1" applyAlignment="1" applyProtection="1">
      <alignment horizontal="center" vertical="center"/>
    </xf>
    <xf numFmtId="2" fontId="17" fillId="0" borderId="32" xfId="0" applyNumberFormat="1" applyFont="1" applyFill="1" applyBorder="1" applyAlignment="1" applyProtection="1">
      <alignment horizontal="center" vertical="center"/>
    </xf>
    <xf numFmtId="3" fontId="17" fillId="0" borderId="33" xfId="0" applyNumberFormat="1" applyFont="1" applyFill="1" applyBorder="1" applyAlignment="1" applyProtection="1">
      <alignment horizontal="center" vertical="center"/>
    </xf>
    <xf numFmtId="0" fontId="16" fillId="4" borderId="1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2" fontId="16" fillId="4" borderId="13" xfId="0" applyNumberFormat="1" applyFont="1" applyFill="1" applyBorder="1" applyAlignment="1">
      <alignment horizontal="center" vertical="center" wrapText="1" shrinkToFit="1"/>
    </xf>
    <xf numFmtId="0" fontId="16" fillId="4" borderId="30" xfId="0" applyFont="1" applyFill="1" applyBorder="1" applyAlignment="1">
      <alignment horizontal="center" vertical="center" wrapText="1" shrinkToFit="1"/>
    </xf>
    <xf numFmtId="0" fontId="16" fillId="4" borderId="24" xfId="0" applyFont="1" applyFill="1" applyBorder="1" applyAlignment="1">
      <alignment horizontal="center" vertical="center" wrapText="1" shrinkToFit="1"/>
    </xf>
    <xf numFmtId="0" fontId="16" fillId="4" borderId="6" xfId="0" applyFont="1" applyFill="1" applyBorder="1" applyAlignment="1">
      <alignment horizontal="center" vertical="center" wrapText="1" shrinkToFit="1"/>
    </xf>
    <xf numFmtId="2" fontId="16" fillId="4" borderId="6" xfId="0" applyNumberFormat="1" applyFont="1" applyFill="1" applyBorder="1" applyAlignment="1">
      <alignment horizontal="center" vertical="center" wrapText="1" shrinkToFit="1"/>
    </xf>
    <xf numFmtId="0" fontId="16" fillId="4" borderId="18" xfId="0" applyFont="1" applyFill="1" applyBorder="1" applyAlignment="1">
      <alignment horizontal="center" vertical="center" wrapText="1" shrinkToFit="1"/>
    </xf>
    <xf numFmtId="2" fontId="18" fillId="2" borderId="0" xfId="0" applyNumberFormat="1" applyFont="1" applyFill="1" applyBorder="1" applyAlignment="1">
      <alignment horizontal="center" vertical="center" wrapText="1" shrinkToFit="1"/>
    </xf>
    <xf numFmtId="2" fontId="18" fillId="2" borderId="17" xfId="0" applyNumberFormat="1" applyFont="1" applyFill="1" applyBorder="1" applyAlignment="1">
      <alignment horizontal="center" vertical="center" wrapText="1" shrinkToFit="1"/>
    </xf>
    <xf numFmtId="2" fontId="21" fillId="2" borderId="0" xfId="1" applyNumberFormat="1" applyFont="1" applyFill="1" applyBorder="1" applyAlignment="1">
      <alignment horizontal="center" vertical="center"/>
    </xf>
    <xf numFmtId="2" fontId="21" fillId="2" borderId="17" xfId="1" applyNumberFormat="1" applyFont="1" applyFill="1" applyBorder="1" applyAlignment="1">
      <alignment horizontal="center" vertical="center"/>
    </xf>
    <xf numFmtId="2" fontId="18" fillId="2" borderId="25" xfId="0" applyNumberFormat="1" applyFont="1" applyFill="1" applyBorder="1" applyAlignment="1">
      <alignment horizontal="center" vertical="center" wrapText="1" shrinkToFit="1"/>
    </xf>
    <xf numFmtId="2" fontId="18" fillId="2" borderId="14" xfId="0" applyNumberFormat="1" applyFont="1" applyFill="1" applyBorder="1" applyAlignment="1">
      <alignment horizontal="center" vertical="center" wrapText="1" shrinkToFit="1"/>
    </xf>
    <xf numFmtId="2" fontId="18" fillId="0" borderId="0" xfId="0" applyNumberFormat="1" applyFont="1" applyBorder="1" applyAlignment="1">
      <alignment horizontal="center" vertical="center"/>
    </xf>
    <xf numFmtId="2" fontId="18" fillId="0" borderId="17" xfId="0" applyNumberFormat="1" applyFont="1" applyBorder="1" applyAlignment="1">
      <alignment horizontal="center" vertical="center"/>
    </xf>
    <xf numFmtId="2" fontId="18" fillId="2" borderId="0" xfId="0" applyNumberFormat="1" applyFont="1" applyFill="1" applyBorder="1" applyAlignment="1">
      <alignment horizontal="center" vertical="center"/>
    </xf>
    <xf numFmtId="2" fontId="18" fillId="2" borderId="17" xfId="0" applyNumberFormat="1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42" xfId="0" applyFont="1" applyFill="1" applyBorder="1" applyAlignment="1">
      <alignment horizontal="center" vertical="center"/>
    </xf>
    <xf numFmtId="2" fontId="16" fillId="4" borderId="27" xfId="0" applyNumberFormat="1" applyFont="1" applyFill="1" applyBorder="1" applyAlignment="1">
      <alignment horizontal="center" vertical="center" wrapText="1" shrinkToFit="1"/>
    </xf>
    <xf numFmtId="2" fontId="16" fillId="4" borderId="29" xfId="0" applyNumberFormat="1" applyFont="1" applyFill="1" applyBorder="1" applyAlignment="1">
      <alignment horizontal="center" vertical="center" wrapText="1" shrinkToFit="1"/>
    </xf>
    <xf numFmtId="0" fontId="16" fillId="4" borderId="40" xfId="0" applyFont="1" applyFill="1" applyBorder="1" applyAlignment="1">
      <alignment horizontal="center" vertical="center" wrapText="1" shrinkToFit="1"/>
    </xf>
    <xf numFmtId="0" fontId="16" fillId="4" borderId="41" xfId="0" applyFont="1" applyFill="1" applyBorder="1" applyAlignment="1">
      <alignment horizontal="center" vertical="center" wrapText="1" shrinkToFit="1"/>
    </xf>
    <xf numFmtId="2" fontId="16" fillId="4" borderId="41" xfId="0" applyNumberFormat="1" applyFont="1" applyFill="1" applyBorder="1" applyAlignment="1">
      <alignment horizontal="center" vertical="center" wrapText="1" shrinkToFit="1"/>
    </xf>
    <xf numFmtId="0" fontId="16" fillId="4" borderId="42" xfId="0" applyFont="1" applyFill="1" applyBorder="1" applyAlignment="1">
      <alignment horizontal="center" vertical="center" wrapText="1" shrinkToFit="1"/>
    </xf>
    <xf numFmtId="0" fontId="16" fillId="5" borderId="5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2" fillId="0" borderId="17" xfId="0" applyFont="1" applyBorder="1" applyAlignment="1">
      <alignment horizontal="right" vertical="center"/>
    </xf>
    <xf numFmtId="0" fontId="22" fillId="0" borderId="6" xfId="0" applyFont="1" applyBorder="1" applyAlignment="1">
      <alignment horizontal="center"/>
    </xf>
    <xf numFmtId="0" fontId="22" fillId="0" borderId="5" xfId="0" applyFont="1" applyBorder="1" applyAlignment="1">
      <alignment horizontal="left" vertical="center"/>
    </xf>
    <xf numFmtId="0" fontId="22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22" fillId="0" borderId="24" xfId="0" applyFont="1" applyBorder="1" applyAlignment="1">
      <alignment horizontal="left" vertical="center"/>
    </xf>
    <xf numFmtId="0" fontId="22" fillId="0" borderId="26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7" xfId="0" applyFont="1" applyBorder="1" applyAlignment="1">
      <alignment horizontal="center" vertical="center"/>
    </xf>
    <xf numFmtId="0" fontId="14" fillId="0" borderId="3" xfId="5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/>
    </xf>
    <xf numFmtId="2" fontId="14" fillId="0" borderId="3" xfId="5" applyNumberFormat="1" applyFont="1" applyFill="1" applyBorder="1" applyAlignment="1">
      <alignment horizontal="center" vertical="center"/>
    </xf>
    <xf numFmtId="3" fontId="14" fillId="0" borderId="16" xfId="0" applyNumberFormat="1" applyFont="1" applyFill="1" applyBorder="1" applyAlignment="1">
      <alignment horizontal="center" vertical="center"/>
    </xf>
    <xf numFmtId="3" fontId="14" fillId="0" borderId="16" xfId="4" applyNumberFormat="1" applyFont="1" applyFill="1" applyBorder="1" applyAlignment="1">
      <alignment horizontal="center" vertical="center" wrapText="1" shrinkToFit="1"/>
    </xf>
  </cellXfs>
  <cellStyles count="8">
    <cellStyle name="Гиперссылка" xfId="1" builtinId="8"/>
    <cellStyle name="Обычный" xfId="0" builtinId="0"/>
    <cellStyle name="Обычный 2" xfId="5"/>
    <cellStyle name="Обычный 3" xfId="6"/>
    <cellStyle name="Обычный 4" xfId="2"/>
    <cellStyle name="Обычный 4 2" xfId="7"/>
    <cellStyle name="Обычный 5" xfId="3"/>
    <cellStyle name="Финансовый" xfId="4" builtinId="3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59574</xdr:colOff>
      <xdr:row>1</xdr:row>
      <xdr:rowOff>49876</xdr:rowOff>
    </xdr:from>
    <xdr:to>
      <xdr:col>1</xdr:col>
      <xdr:colOff>2292234</xdr:colOff>
      <xdr:row>8</xdr:row>
      <xdr:rowOff>218555</xdr:rowOff>
    </xdr:to>
    <xdr:pic>
      <xdr:nvPicPr>
        <xdr:cNvPr id="1028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1192" y="326967"/>
          <a:ext cx="2232660" cy="2051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59574</xdr:colOff>
      <xdr:row>1</xdr:row>
      <xdr:rowOff>49875</xdr:rowOff>
    </xdr:from>
    <xdr:to>
      <xdr:col>1</xdr:col>
      <xdr:colOff>2400300</xdr:colOff>
      <xdr:row>8</xdr:row>
      <xdr:rowOff>257174</xdr:rowOff>
    </xdr:to>
    <xdr:pic>
      <xdr:nvPicPr>
        <xdr:cNvPr id="2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3399" y="316575"/>
          <a:ext cx="2340726" cy="2017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59573</xdr:colOff>
      <xdr:row>1</xdr:row>
      <xdr:rowOff>49875</xdr:rowOff>
    </xdr:from>
    <xdr:to>
      <xdr:col>1</xdr:col>
      <xdr:colOff>2428874</xdr:colOff>
      <xdr:row>8</xdr:row>
      <xdr:rowOff>190499</xdr:rowOff>
    </xdr:to>
    <xdr:pic>
      <xdr:nvPicPr>
        <xdr:cNvPr id="2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3398" y="316575"/>
          <a:ext cx="2369301" cy="1950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123825</xdr:colOff>
      <xdr:row>38</xdr:row>
      <xdr:rowOff>171450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91025" cy="741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elstal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helstal.r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helstal.ru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325"/>
  <sheetViews>
    <sheetView tabSelected="1" zoomScale="82" zoomScaleNormal="82" workbookViewId="0">
      <selection activeCell="H7" sqref="H7"/>
    </sheetView>
  </sheetViews>
  <sheetFormatPr defaultColWidth="9.109375" defaultRowHeight="15"/>
  <cols>
    <col min="1" max="1" width="1.88671875" style="2" customWidth="1"/>
    <col min="2" max="2" width="37.44140625" style="17" customWidth="1"/>
    <col min="3" max="3" width="35.33203125" style="18" bestFit="1" customWidth="1"/>
    <col min="4" max="4" width="73.88671875" style="18" bestFit="1" customWidth="1"/>
    <col min="5" max="5" width="8.33203125" style="53" bestFit="1" customWidth="1"/>
    <col min="6" max="6" width="9.5546875" style="76" bestFit="1" customWidth="1"/>
    <col min="7" max="7" width="16.33203125" style="146" customWidth="1"/>
    <col min="8" max="8" width="9.109375" style="2"/>
    <col min="9" max="9" width="20.109375" style="2" bestFit="1" customWidth="1"/>
    <col min="10" max="16384" width="9.109375" style="2"/>
  </cols>
  <sheetData>
    <row r="1" spans="1:7" s="66" customFormat="1" ht="21.6" thickBot="1">
      <c r="B1" s="94" t="s">
        <v>832</v>
      </c>
      <c r="C1" s="95"/>
      <c r="D1" s="95"/>
      <c r="E1" s="282"/>
      <c r="F1" s="283"/>
      <c r="G1" s="157"/>
    </row>
    <row r="2" spans="1:7" s="66" customFormat="1" ht="21" customHeight="1">
      <c r="B2" s="67"/>
      <c r="C2" s="83" t="s">
        <v>254</v>
      </c>
      <c r="D2" s="300" t="s">
        <v>0</v>
      </c>
      <c r="E2" s="300"/>
      <c r="F2" s="301"/>
      <c r="G2" s="157"/>
    </row>
    <row r="3" spans="1:7" s="66" customFormat="1" ht="42">
      <c r="B3" s="68"/>
      <c r="C3" s="139" t="s">
        <v>255</v>
      </c>
      <c r="D3" s="296" t="s">
        <v>1</v>
      </c>
      <c r="E3" s="296"/>
      <c r="F3" s="297"/>
      <c r="G3" s="157"/>
    </row>
    <row r="4" spans="1:7" s="66" customFormat="1" ht="21">
      <c r="B4" s="68"/>
      <c r="C4" s="135"/>
      <c r="D4" s="296" t="s">
        <v>2</v>
      </c>
      <c r="E4" s="296"/>
      <c r="F4" s="297"/>
      <c r="G4" s="157"/>
    </row>
    <row r="5" spans="1:7" s="66" customFormat="1" ht="21">
      <c r="B5" s="68"/>
      <c r="C5" s="135" t="s">
        <v>833</v>
      </c>
      <c r="D5" s="296" t="s">
        <v>3</v>
      </c>
      <c r="E5" s="296"/>
      <c r="F5" s="297"/>
      <c r="G5" s="157"/>
    </row>
    <row r="6" spans="1:7" s="66" customFormat="1" ht="21">
      <c r="B6" s="68"/>
      <c r="C6" s="135"/>
      <c r="D6" s="298" t="s">
        <v>4</v>
      </c>
      <c r="E6" s="298"/>
      <c r="F6" s="299"/>
      <c r="G6" s="157"/>
    </row>
    <row r="7" spans="1:7" s="66" customFormat="1" ht="21">
      <c r="B7" s="68"/>
      <c r="C7" s="135" t="s">
        <v>209</v>
      </c>
      <c r="D7" s="302" t="s">
        <v>208</v>
      </c>
      <c r="E7" s="302"/>
      <c r="F7" s="303"/>
      <c r="G7" s="157"/>
    </row>
    <row r="8" spans="1:7" s="66" customFormat="1" ht="21">
      <c r="B8" s="77"/>
      <c r="C8" s="135"/>
      <c r="D8" s="304" t="s">
        <v>132</v>
      </c>
      <c r="E8" s="304"/>
      <c r="F8" s="305"/>
      <c r="G8" s="157"/>
    </row>
    <row r="9" spans="1:7" s="66" customFormat="1" ht="21" thickBot="1">
      <c r="B9" s="284" t="s">
        <v>293</v>
      </c>
      <c r="C9" s="285"/>
      <c r="D9" s="285"/>
      <c r="E9" s="286"/>
      <c r="F9" s="287"/>
      <c r="G9" s="157"/>
    </row>
    <row r="10" spans="1:7" ht="31.8" thickBot="1">
      <c r="A10" s="1"/>
      <c r="B10" s="43" t="s">
        <v>5</v>
      </c>
      <c r="C10" s="288" t="s">
        <v>6</v>
      </c>
      <c r="D10" s="291"/>
      <c r="E10" s="42" t="s">
        <v>7</v>
      </c>
      <c r="F10" s="38" t="s">
        <v>8</v>
      </c>
    </row>
    <row r="11" spans="1:7" ht="15.6">
      <c r="A11" s="1"/>
      <c r="B11" s="288" t="s">
        <v>9</v>
      </c>
      <c r="C11" s="289"/>
      <c r="D11" s="289"/>
      <c r="E11" s="290"/>
      <c r="F11" s="291"/>
    </row>
    <row r="12" spans="1:7">
      <c r="A12" s="1"/>
      <c r="B12" s="39" t="s">
        <v>11</v>
      </c>
      <c r="C12" s="34" t="s">
        <v>451</v>
      </c>
      <c r="D12" s="5" t="s">
        <v>711</v>
      </c>
      <c r="E12" s="28">
        <v>0.11</v>
      </c>
      <c r="F12" s="62">
        <v>59000</v>
      </c>
      <c r="G12" s="158"/>
    </row>
    <row r="13" spans="1:7">
      <c r="A13" s="1"/>
      <c r="B13" s="58" t="s">
        <v>60</v>
      </c>
      <c r="C13" s="34" t="s">
        <v>78</v>
      </c>
      <c r="D13" s="34" t="s">
        <v>19</v>
      </c>
      <c r="E13" s="28">
        <v>0.37</v>
      </c>
      <c r="F13" s="62">
        <v>95000</v>
      </c>
    </row>
    <row r="14" spans="1:7">
      <c r="A14" s="1"/>
      <c r="B14" s="39" t="s">
        <v>387</v>
      </c>
      <c r="C14" s="34" t="s">
        <v>284</v>
      </c>
      <c r="D14" s="34" t="s">
        <v>826</v>
      </c>
      <c r="E14" s="28">
        <v>11.42</v>
      </c>
      <c r="F14" s="62">
        <v>57000</v>
      </c>
    </row>
    <row r="15" spans="1:7" s="3" customFormat="1">
      <c r="B15" s="39" t="s">
        <v>387</v>
      </c>
      <c r="C15" s="113" t="s">
        <v>386</v>
      </c>
      <c r="D15" s="9" t="s">
        <v>19</v>
      </c>
      <c r="E15" s="186">
        <v>0.32500000000000001</v>
      </c>
      <c r="F15" s="225">
        <v>63000</v>
      </c>
      <c r="G15" s="156"/>
    </row>
    <row r="16" spans="1:7" s="3" customFormat="1">
      <c r="B16" s="39" t="s">
        <v>387</v>
      </c>
      <c r="C16" s="113" t="s">
        <v>385</v>
      </c>
      <c r="D16" s="9" t="s">
        <v>20</v>
      </c>
      <c r="E16" s="186">
        <v>0.94499999999999995</v>
      </c>
      <c r="F16" s="225">
        <v>63000</v>
      </c>
      <c r="G16" s="156"/>
    </row>
    <row r="17" spans="1:7" customFormat="1" ht="15.6">
      <c r="B17" s="39" t="s">
        <v>387</v>
      </c>
      <c r="C17" s="113" t="s">
        <v>592</v>
      </c>
      <c r="D17" s="9" t="s">
        <v>289</v>
      </c>
      <c r="E17" s="186">
        <v>1.48</v>
      </c>
      <c r="F17" s="225">
        <v>63000</v>
      </c>
    </row>
    <row r="18" spans="1:7">
      <c r="A18" s="1"/>
      <c r="B18" s="58" t="s">
        <v>60</v>
      </c>
      <c r="C18" s="34" t="s">
        <v>206</v>
      </c>
      <c r="D18" s="34" t="s">
        <v>19</v>
      </c>
      <c r="E18" s="28">
        <v>0.09</v>
      </c>
      <c r="F18" s="62">
        <v>75000</v>
      </c>
    </row>
    <row r="19" spans="1:7" s="3" customFormat="1">
      <c r="B19" s="115" t="s">
        <v>234</v>
      </c>
      <c r="C19" s="34" t="s">
        <v>641</v>
      </c>
      <c r="D19" s="34" t="s">
        <v>642</v>
      </c>
      <c r="E19" s="28">
        <v>2.76</v>
      </c>
      <c r="F19" s="62">
        <v>50000</v>
      </c>
      <c r="G19" s="156"/>
    </row>
    <row r="20" spans="1:7" s="3" customFormat="1">
      <c r="B20" s="39" t="s">
        <v>428</v>
      </c>
      <c r="C20" s="65" t="s">
        <v>429</v>
      </c>
      <c r="D20" s="65" t="s">
        <v>19</v>
      </c>
      <c r="E20" s="69">
        <v>0.68</v>
      </c>
      <c r="F20" s="226">
        <v>65000</v>
      </c>
      <c r="G20" s="156"/>
    </row>
    <row r="21" spans="1:7" s="3" customFormat="1">
      <c r="B21" s="39" t="s">
        <v>11</v>
      </c>
      <c r="C21" s="113" t="s">
        <v>430</v>
      </c>
      <c r="D21" s="65" t="s">
        <v>19</v>
      </c>
      <c r="E21" s="69">
        <v>0.23499999999999999</v>
      </c>
      <c r="F21" s="226">
        <v>55000</v>
      </c>
      <c r="G21" s="156"/>
    </row>
    <row r="22" spans="1:7">
      <c r="A22" s="1"/>
      <c r="B22" s="114" t="s">
        <v>11</v>
      </c>
      <c r="C22" s="116" t="s">
        <v>31</v>
      </c>
      <c r="D22" s="116" t="s">
        <v>89</v>
      </c>
      <c r="E22" s="28">
        <v>1.75</v>
      </c>
      <c r="F22" s="62">
        <v>57000</v>
      </c>
    </row>
    <row r="23" spans="1:7">
      <c r="A23" s="1"/>
      <c r="B23" s="114" t="s">
        <v>11</v>
      </c>
      <c r="C23" s="116" t="s">
        <v>358</v>
      </c>
      <c r="D23" s="116" t="s">
        <v>19</v>
      </c>
      <c r="E23" s="28">
        <v>1.1100000000000001</v>
      </c>
      <c r="F23" s="62">
        <v>57000</v>
      </c>
    </row>
    <row r="24" spans="1:7">
      <c r="A24" s="1"/>
      <c r="B24" s="58" t="s">
        <v>15</v>
      </c>
      <c r="C24" s="34" t="s">
        <v>359</v>
      </c>
      <c r="D24" s="116" t="s">
        <v>19</v>
      </c>
      <c r="E24" s="28">
        <v>1.25</v>
      </c>
      <c r="F24" s="62">
        <v>63000</v>
      </c>
    </row>
    <row r="25" spans="1:7" customFormat="1" ht="15.6">
      <c r="B25" s="8" t="s">
        <v>425</v>
      </c>
      <c r="C25" s="145" t="s">
        <v>424</v>
      </c>
      <c r="D25" s="65" t="s">
        <v>19</v>
      </c>
      <c r="E25" s="102">
        <v>0.56499999999999995</v>
      </c>
      <c r="F25" s="62">
        <v>95000</v>
      </c>
      <c r="G25" s="156"/>
    </row>
    <row r="26" spans="1:7">
      <c r="A26" s="1"/>
      <c r="B26" s="58" t="s">
        <v>15</v>
      </c>
      <c r="C26" s="34" t="s">
        <v>360</v>
      </c>
      <c r="D26" s="117" t="s">
        <v>19</v>
      </c>
      <c r="E26" s="28">
        <v>1.42</v>
      </c>
      <c r="F26" s="62">
        <v>73000</v>
      </c>
    </row>
    <row r="27" spans="1:7">
      <c r="A27" s="1"/>
      <c r="B27" s="114" t="s">
        <v>85</v>
      </c>
      <c r="C27" s="116" t="s">
        <v>61</v>
      </c>
      <c r="D27" s="40" t="s">
        <v>480</v>
      </c>
      <c r="E27" s="28">
        <v>1.79</v>
      </c>
      <c r="F27" s="62">
        <v>73000</v>
      </c>
    </row>
    <row r="28" spans="1:7">
      <c r="A28" s="1"/>
      <c r="B28" s="114" t="s">
        <v>15</v>
      </c>
      <c r="C28" s="34" t="s">
        <v>123</v>
      </c>
      <c r="D28" s="116" t="s">
        <v>19</v>
      </c>
      <c r="E28" s="28">
        <v>2.38</v>
      </c>
      <c r="F28" s="62">
        <v>74000</v>
      </c>
    </row>
    <row r="29" spans="1:7">
      <c r="A29" s="1"/>
      <c r="B29" s="114" t="s">
        <v>15</v>
      </c>
      <c r="C29" s="34" t="s">
        <v>165</v>
      </c>
      <c r="D29" s="40" t="s">
        <v>19</v>
      </c>
      <c r="E29" s="28">
        <v>1.96</v>
      </c>
      <c r="F29" s="62">
        <v>73000</v>
      </c>
    </row>
    <row r="30" spans="1:7" customFormat="1" ht="15.6">
      <c r="B30" s="8" t="s">
        <v>425</v>
      </c>
      <c r="C30" s="145" t="s">
        <v>489</v>
      </c>
      <c r="D30" s="65" t="s">
        <v>19</v>
      </c>
      <c r="E30" s="102">
        <v>0.35699999999999998</v>
      </c>
      <c r="F30" s="62">
        <v>95000</v>
      </c>
      <c r="G30" s="156"/>
    </row>
    <row r="31" spans="1:7" customFormat="1" ht="15.6">
      <c r="B31" s="114" t="s">
        <v>11</v>
      </c>
      <c r="C31" s="145" t="s">
        <v>423</v>
      </c>
      <c r="D31" s="65" t="s">
        <v>19</v>
      </c>
      <c r="E31" s="102">
        <v>1.2270000000000001</v>
      </c>
      <c r="F31" s="226">
        <v>68000</v>
      </c>
      <c r="G31" s="156"/>
    </row>
    <row r="32" spans="1:7" customFormat="1" ht="15.6">
      <c r="B32" s="114" t="s">
        <v>11</v>
      </c>
      <c r="C32" s="145" t="s">
        <v>422</v>
      </c>
      <c r="D32" s="65" t="s">
        <v>19</v>
      </c>
      <c r="E32" s="102">
        <v>1.359</v>
      </c>
      <c r="F32" s="226">
        <v>68000</v>
      </c>
      <c r="G32" s="156"/>
    </row>
    <row r="33" spans="1:12" customFormat="1" ht="15.6">
      <c r="B33" s="114" t="s">
        <v>11</v>
      </c>
      <c r="C33" s="145" t="s">
        <v>431</v>
      </c>
      <c r="D33" s="65" t="s">
        <v>19</v>
      </c>
      <c r="E33" s="102">
        <v>0.85</v>
      </c>
      <c r="F33" s="226">
        <v>68000</v>
      </c>
      <c r="G33" s="156"/>
    </row>
    <row r="34" spans="1:12">
      <c r="A34" s="1"/>
      <c r="B34" s="115">
        <v>45</v>
      </c>
      <c r="C34" s="40" t="s">
        <v>42</v>
      </c>
      <c r="D34" s="116" t="s">
        <v>19</v>
      </c>
      <c r="E34" s="28">
        <v>2.84</v>
      </c>
      <c r="F34" s="62">
        <v>80000</v>
      </c>
    </row>
    <row r="35" spans="1:12">
      <c r="B35" s="118" t="s">
        <v>648</v>
      </c>
      <c r="C35" s="34" t="s">
        <v>146</v>
      </c>
      <c r="D35" s="34" t="s">
        <v>649</v>
      </c>
      <c r="E35" s="28">
        <v>3.42</v>
      </c>
      <c r="F35" s="62">
        <v>73500</v>
      </c>
    </row>
    <row r="36" spans="1:12">
      <c r="A36" s="1"/>
      <c r="B36" s="115" t="s">
        <v>114</v>
      </c>
      <c r="C36" s="34" t="s">
        <v>264</v>
      </c>
      <c r="D36" s="34" t="s">
        <v>19</v>
      </c>
      <c r="E36" s="28">
        <v>3.15</v>
      </c>
      <c r="F36" s="62">
        <v>74000</v>
      </c>
    </row>
    <row r="37" spans="1:12" customFormat="1" ht="15.6">
      <c r="B37" s="8" t="s">
        <v>426</v>
      </c>
      <c r="C37" s="145" t="s">
        <v>432</v>
      </c>
      <c r="D37" s="65" t="s">
        <v>19</v>
      </c>
      <c r="E37" s="28">
        <v>1.64</v>
      </c>
      <c r="F37" s="226">
        <v>72500</v>
      </c>
      <c r="G37" s="156"/>
    </row>
    <row r="38" spans="1:12" customFormat="1" ht="15.6">
      <c r="B38" s="8" t="s">
        <v>426</v>
      </c>
      <c r="C38" s="145" t="s">
        <v>421</v>
      </c>
      <c r="D38" s="65" t="s">
        <v>19</v>
      </c>
      <c r="E38" s="28">
        <v>2.75</v>
      </c>
      <c r="F38" s="226">
        <v>74000</v>
      </c>
      <c r="G38" s="156"/>
    </row>
    <row r="39" spans="1:12">
      <c r="A39" s="1"/>
      <c r="B39" s="115" t="s">
        <v>114</v>
      </c>
      <c r="C39" s="34" t="s">
        <v>118</v>
      </c>
      <c r="D39" s="34" t="s">
        <v>19</v>
      </c>
      <c r="E39" s="28">
        <v>0.37</v>
      </c>
      <c r="F39" s="62">
        <v>65000</v>
      </c>
    </row>
    <row r="40" spans="1:12" customFormat="1" ht="15.6">
      <c r="B40" s="8" t="s">
        <v>14</v>
      </c>
      <c r="C40" s="113" t="s">
        <v>490</v>
      </c>
      <c r="D40" s="65" t="s">
        <v>19</v>
      </c>
      <c r="E40" s="20">
        <v>1.04</v>
      </c>
      <c r="F40" s="62">
        <v>84000</v>
      </c>
      <c r="G40" s="156"/>
    </row>
    <row r="41" spans="1:12">
      <c r="A41" s="1"/>
      <c r="B41" s="114" t="s">
        <v>11</v>
      </c>
      <c r="C41" s="40" t="s">
        <v>141</v>
      </c>
      <c r="D41" s="34" t="s">
        <v>382</v>
      </c>
      <c r="E41" s="28">
        <v>5.6</v>
      </c>
      <c r="F41" s="62">
        <v>75000</v>
      </c>
    </row>
    <row r="42" spans="1:12" s="48" customFormat="1" ht="15.6">
      <c r="B42" s="115">
        <v>20</v>
      </c>
      <c r="C42" s="40" t="s">
        <v>195</v>
      </c>
      <c r="D42" s="34" t="s">
        <v>19</v>
      </c>
      <c r="E42" s="28">
        <v>0.48699999999999999</v>
      </c>
      <c r="F42" s="62">
        <v>70000</v>
      </c>
      <c r="G42" s="156"/>
    </row>
    <row r="43" spans="1:12" customFormat="1" ht="15.6">
      <c r="B43" s="114" t="s">
        <v>11</v>
      </c>
      <c r="C43" s="65" t="s">
        <v>392</v>
      </c>
      <c r="D43" s="120" t="s">
        <v>19</v>
      </c>
      <c r="E43" s="20">
        <v>2.54</v>
      </c>
      <c r="F43" s="71">
        <v>80000</v>
      </c>
      <c r="G43" s="156"/>
      <c r="L43" s="127"/>
    </row>
    <row r="44" spans="1:12" customFormat="1" ht="15.6">
      <c r="B44" s="114" t="s">
        <v>11</v>
      </c>
      <c r="C44" s="65" t="s">
        <v>824</v>
      </c>
      <c r="D44" s="120" t="s">
        <v>89</v>
      </c>
      <c r="E44" s="263">
        <v>9.0500000000000007</v>
      </c>
      <c r="F44" s="71" t="s">
        <v>825</v>
      </c>
      <c r="G44" s="156"/>
      <c r="L44" s="127"/>
    </row>
    <row r="45" spans="1:12" ht="15.6">
      <c r="A45" s="1"/>
      <c r="B45" s="115" t="s">
        <v>325</v>
      </c>
      <c r="C45" s="40" t="s">
        <v>478</v>
      </c>
      <c r="D45" s="40" t="s">
        <v>477</v>
      </c>
      <c r="E45" s="28">
        <v>7.74</v>
      </c>
      <c r="F45" s="62">
        <v>95000</v>
      </c>
      <c r="G45" s="161"/>
    </row>
    <row r="46" spans="1:12">
      <c r="A46" s="1"/>
      <c r="B46" s="115" t="s">
        <v>325</v>
      </c>
      <c r="C46" s="40" t="s">
        <v>452</v>
      </c>
      <c r="D46" s="40" t="s">
        <v>607</v>
      </c>
      <c r="E46" s="28">
        <v>8.77</v>
      </c>
      <c r="F46" s="62">
        <v>100000</v>
      </c>
    </row>
    <row r="47" spans="1:12" customFormat="1" ht="15.6">
      <c r="B47" s="114" t="s">
        <v>11</v>
      </c>
      <c r="C47" s="40" t="s">
        <v>196</v>
      </c>
      <c r="D47" s="40" t="s">
        <v>19</v>
      </c>
      <c r="E47" s="119">
        <v>0.84199999999999997</v>
      </c>
      <c r="F47" s="224">
        <v>80000</v>
      </c>
      <c r="G47" s="156"/>
    </row>
    <row r="48" spans="1:12">
      <c r="A48" s="1"/>
      <c r="B48" s="114" t="s">
        <v>11</v>
      </c>
      <c r="C48" s="40" t="s">
        <v>197</v>
      </c>
      <c r="D48" s="40" t="s">
        <v>19</v>
      </c>
      <c r="E48" s="119">
        <v>0.98399999999999999</v>
      </c>
      <c r="F48" s="224">
        <v>80000</v>
      </c>
    </row>
    <row r="49" spans="1:9" customFormat="1" ht="15.6">
      <c r="B49" s="114" t="s">
        <v>11</v>
      </c>
      <c r="C49" s="40" t="s">
        <v>151</v>
      </c>
      <c r="D49" s="40" t="s">
        <v>324</v>
      </c>
      <c r="E49" s="119">
        <v>4.18</v>
      </c>
      <c r="F49" s="62">
        <v>90000</v>
      </c>
      <c r="G49" s="156"/>
    </row>
    <row r="50" spans="1:9" customFormat="1" ht="15.6">
      <c r="B50" s="114" t="s">
        <v>11</v>
      </c>
      <c r="C50" s="40" t="s">
        <v>152</v>
      </c>
      <c r="D50" s="40" t="s">
        <v>324</v>
      </c>
      <c r="E50" s="119">
        <v>4.01</v>
      </c>
      <c r="F50" s="62">
        <v>90000</v>
      </c>
      <c r="G50" s="156"/>
    </row>
    <row r="51" spans="1:9" ht="16.2" thickBot="1">
      <c r="A51" s="1"/>
      <c r="B51" s="292" t="s">
        <v>136</v>
      </c>
      <c r="C51" s="293"/>
      <c r="D51" s="293"/>
      <c r="E51" s="294"/>
      <c r="F51" s="295"/>
    </row>
    <row r="52" spans="1:9">
      <c r="A52" s="1"/>
      <c r="B52" s="64" t="s">
        <v>11</v>
      </c>
      <c r="C52" s="12" t="s">
        <v>288</v>
      </c>
      <c r="D52" s="12" t="s">
        <v>89</v>
      </c>
      <c r="E52" s="52">
        <v>0.13500000000000001</v>
      </c>
      <c r="F52" s="50">
        <v>65000</v>
      </c>
    </row>
    <row r="53" spans="1:9" s="3" customFormat="1">
      <c r="B53" s="126" t="s">
        <v>11</v>
      </c>
      <c r="C53" s="65" t="s">
        <v>404</v>
      </c>
      <c r="D53" s="5" t="s">
        <v>289</v>
      </c>
      <c r="E53" s="69">
        <v>0.12</v>
      </c>
      <c r="F53" s="37">
        <v>65000</v>
      </c>
      <c r="G53" s="156"/>
      <c r="I53" s="143"/>
    </row>
    <row r="54" spans="1:9">
      <c r="B54" s="126" t="s">
        <v>11</v>
      </c>
      <c r="C54" s="9" t="s">
        <v>609</v>
      </c>
      <c r="D54" s="9" t="s">
        <v>710</v>
      </c>
      <c r="E54" s="4">
        <v>2.21</v>
      </c>
      <c r="F54" s="37">
        <v>65000</v>
      </c>
    </row>
    <row r="55" spans="1:9">
      <c r="B55" s="126" t="s">
        <v>11</v>
      </c>
      <c r="C55" s="9" t="s">
        <v>427</v>
      </c>
      <c r="D55" s="9" t="s">
        <v>677</v>
      </c>
      <c r="E55" s="4">
        <v>2.46</v>
      </c>
      <c r="F55" s="37">
        <v>65000</v>
      </c>
    </row>
    <row r="56" spans="1:9">
      <c r="B56" s="126" t="s">
        <v>11</v>
      </c>
      <c r="C56" s="65" t="s">
        <v>595</v>
      </c>
      <c r="D56" s="9" t="s">
        <v>655</v>
      </c>
      <c r="E56" s="4">
        <v>1.03</v>
      </c>
      <c r="F56" s="37">
        <v>65000</v>
      </c>
    </row>
    <row r="57" spans="1:9">
      <c r="B57" s="126" t="s">
        <v>11</v>
      </c>
      <c r="C57" s="65" t="s">
        <v>643</v>
      </c>
      <c r="D57" s="9" t="s">
        <v>491</v>
      </c>
      <c r="E57" s="4">
        <v>2.7E-2</v>
      </c>
      <c r="F57" s="37">
        <v>65000</v>
      </c>
    </row>
    <row r="58" spans="1:9">
      <c r="B58" s="126" t="s">
        <v>11</v>
      </c>
      <c r="C58" s="65" t="s">
        <v>644</v>
      </c>
      <c r="D58" s="9" t="s">
        <v>89</v>
      </c>
      <c r="E58" s="4">
        <v>0.19</v>
      </c>
      <c r="F58" s="37">
        <v>65000</v>
      </c>
    </row>
    <row r="59" spans="1:9" s="3" customFormat="1">
      <c r="B59" s="126" t="s">
        <v>11</v>
      </c>
      <c r="C59" s="65" t="s">
        <v>388</v>
      </c>
      <c r="D59" s="5" t="s">
        <v>19</v>
      </c>
      <c r="E59" s="69">
        <v>7.0000000000000007E-2</v>
      </c>
      <c r="F59" s="37">
        <v>65000</v>
      </c>
      <c r="G59" s="156"/>
    </row>
    <row r="60" spans="1:9">
      <c r="A60" s="1"/>
      <c r="B60" s="126" t="s">
        <v>11</v>
      </c>
      <c r="C60" s="5" t="s">
        <v>484</v>
      </c>
      <c r="D60" s="65" t="s">
        <v>149</v>
      </c>
      <c r="E60" s="69">
        <v>0.39200000000000002</v>
      </c>
      <c r="F60" s="37">
        <v>65000</v>
      </c>
      <c r="G60" s="158"/>
    </row>
    <row r="61" spans="1:9" customFormat="1" ht="15.6">
      <c r="B61" s="39" t="s">
        <v>15</v>
      </c>
      <c r="C61" s="65" t="s">
        <v>594</v>
      </c>
      <c r="D61" s="65"/>
      <c r="E61" s="69">
        <v>0.62</v>
      </c>
      <c r="F61" s="37">
        <v>65000</v>
      </c>
    </row>
    <row r="62" spans="1:9" customFormat="1" ht="16.2" thickBot="1">
      <c r="B62" s="168" t="s">
        <v>11</v>
      </c>
      <c r="C62" s="96" t="s">
        <v>593</v>
      </c>
      <c r="D62" s="96"/>
      <c r="E62" s="97">
        <v>0.41</v>
      </c>
      <c r="F62" s="70">
        <v>65000</v>
      </c>
    </row>
    <row r="63" spans="1:9" ht="16.2" thickBot="1">
      <c r="A63" s="1"/>
      <c r="B63" s="278" t="s">
        <v>157</v>
      </c>
      <c r="C63" s="279"/>
      <c r="D63" s="279"/>
      <c r="E63" s="280"/>
      <c r="F63" s="281"/>
    </row>
    <row r="64" spans="1:9">
      <c r="A64" s="1"/>
      <c r="B64" s="99" t="s">
        <v>205</v>
      </c>
      <c r="C64" s="44" t="s">
        <v>173</v>
      </c>
      <c r="D64" s="44" t="s">
        <v>20</v>
      </c>
      <c r="E64" s="100">
        <v>0.18</v>
      </c>
      <c r="F64" s="50">
        <v>63000</v>
      </c>
    </row>
    <row r="65" spans="1:7" ht="16.2" thickBot="1">
      <c r="A65" s="1"/>
      <c r="B65" s="278" t="s">
        <v>517</v>
      </c>
      <c r="C65" s="279"/>
      <c r="D65" s="279"/>
      <c r="E65" s="280"/>
      <c r="F65" s="281"/>
    </row>
    <row r="66" spans="1:7">
      <c r="A66" s="1"/>
      <c r="B66" s="99" t="s">
        <v>518</v>
      </c>
      <c r="C66" s="44" t="s">
        <v>519</v>
      </c>
      <c r="D66" s="44" t="s">
        <v>822</v>
      </c>
      <c r="E66" s="100">
        <v>2.36</v>
      </c>
      <c r="F66" s="50">
        <v>82000</v>
      </c>
    </row>
    <row r="67" spans="1:7" s="3" customFormat="1" ht="15.6" thickBot="1">
      <c r="B67" s="169" t="s">
        <v>518</v>
      </c>
      <c r="C67" s="96" t="s">
        <v>520</v>
      </c>
      <c r="D67" s="10" t="s">
        <v>521</v>
      </c>
      <c r="E67" s="97">
        <v>0.86</v>
      </c>
      <c r="F67" s="170">
        <v>82000</v>
      </c>
      <c r="G67" s="156"/>
    </row>
    <row r="68" spans="1:7" ht="15.6">
      <c r="A68" s="1"/>
      <c r="B68" s="268" t="s">
        <v>77</v>
      </c>
      <c r="C68" s="269"/>
      <c r="D68" s="269"/>
      <c r="E68" s="269"/>
      <c r="F68" s="271"/>
    </row>
    <row r="69" spans="1:7">
      <c r="A69" s="1"/>
      <c r="B69" s="101" t="s">
        <v>290</v>
      </c>
      <c r="C69" s="16" t="s">
        <v>291</v>
      </c>
      <c r="D69" s="16" t="s">
        <v>655</v>
      </c>
      <c r="E69" s="26">
        <v>1.84</v>
      </c>
      <c r="F69" s="37">
        <v>90000</v>
      </c>
    </row>
    <row r="70" spans="1:7">
      <c r="A70" s="1"/>
      <c r="B70" s="8" t="s">
        <v>286</v>
      </c>
      <c r="C70" s="16" t="s">
        <v>603</v>
      </c>
      <c r="D70" s="16" t="s">
        <v>383</v>
      </c>
      <c r="E70" s="26">
        <v>2.0299999999999998</v>
      </c>
      <c r="F70" s="37">
        <v>230000</v>
      </c>
    </row>
    <row r="71" spans="1:7">
      <c r="A71" s="1"/>
      <c r="B71" s="8" t="s">
        <v>265</v>
      </c>
      <c r="C71" s="65" t="s">
        <v>604</v>
      </c>
      <c r="D71" s="9" t="s">
        <v>20</v>
      </c>
      <c r="E71" s="4">
        <v>0.36</v>
      </c>
      <c r="F71" s="37">
        <v>215000</v>
      </c>
    </row>
    <row r="72" spans="1:7">
      <c r="A72" s="1"/>
      <c r="B72" s="8" t="s">
        <v>265</v>
      </c>
      <c r="C72" s="5" t="s">
        <v>475</v>
      </c>
      <c r="D72" s="9" t="s">
        <v>20</v>
      </c>
      <c r="E72" s="4">
        <v>0.43</v>
      </c>
      <c r="F72" s="37">
        <v>215000</v>
      </c>
    </row>
    <row r="73" spans="1:7">
      <c r="A73" s="1"/>
      <c r="B73" s="41" t="s">
        <v>189</v>
      </c>
      <c r="C73" s="5" t="s">
        <v>86</v>
      </c>
      <c r="D73" s="5" t="s">
        <v>19</v>
      </c>
      <c r="E73" s="20">
        <v>0.76</v>
      </c>
      <c r="F73" s="71">
        <v>480000</v>
      </c>
    </row>
    <row r="74" spans="1:7">
      <c r="A74" s="1"/>
      <c r="B74" s="13" t="s">
        <v>40</v>
      </c>
      <c r="C74" s="5" t="s">
        <v>122</v>
      </c>
      <c r="D74" s="11" t="s">
        <v>19</v>
      </c>
      <c r="E74" s="27">
        <v>0.39</v>
      </c>
      <c r="F74" s="71">
        <v>480000</v>
      </c>
    </row>
    <row r="75" spans="1:7">
      <c r="A75" s="1"/>
      <c r="B75" s="8" t="s">
        <v>286</v>
      </c>
      <c r="C75" s="5" t="s">
        <v>88</v>
      </c>
      <c r="D75" s="11" t="s">
        <v>289</v>
      </c>
      <c r="E75" s="27">
        <v>1.7</v>
      </c>
      <c r="F75" s="37">
        <v>210000</v>
      </c>
    </row>
    <row r="76" spans="1:7" customFormat="1" ht="15.6">
      <c r="B76" s="8" t="s">
        <v>81</v>
      </c>
      <c r="C76" s="5" t="s">
        <v>86</v>
      </c>
      <c r="D76" s="11" t="s">
        <v>289</v>
      </c>
      <c r="E76" s="4">
        <v>2.2799999999999998</v>
      </c>
      <c r="F76" s="71">
        <v>290000</v>
      </c>
      <c r="G76" s="156"/>
    </row>
    <row r="77" spans="1:7">
      <c r="A77" s="1"/>
      <c r="B77" s="8" t="s">
        <v>265</v>
      </c>
      <c r="C77" s="9" t="s">
        <v>605</v>
      </c>
      <c r="D77" s="5" t="s">
        <v>266</v>
      </c>
      <c r="E77" s="4">
        <v>2.85</v>
      </c>
      <c r="F77" s="37">
        <v>215000</v>
      </c>
    </row>
    <row r="78" spans="1:7">
      <c r="A78" s="1"/>
      <c r="B78" s="8" t="s">
        <v>286</v>
      </c>
      <c r="C78" s="5" t="s">
        <v>287</v>
      </c>
      <c r="D78" s="11" t="s">
        <v>89</v>
      </c>
      <c r="E78" s="27">
        <v>2.84</v>
      </c>
      <c r="F78" s="71">
        <v>210000</v>
      </c>
    </row>
    <row r="79" spans="1:7">
      <c r="A79" s="1"/>
      <c r="B79" s="8" t="s">
        <v>265</v>
      </c>
      <c r="C79" s="9" t="s">
        <v>606</v>
      </c>
      <c r="D79" s="5" t="s">
        <v>112</v>
      </c>
      <c r="E79" s="4">
        <v>3.9049999999999998</v>
      </c>
      <c r="F79" s="37">
        <v>215000</v>
      </c>
      <c r="G79" s="158" t="s">
        <v>831</v>
      </c>
    </row>
    <row r="80" spans="1:7" s="3" customFormat="1">
      <c r="B80" s="8" t="s">
        <v>83</v>
      </c>
      <c r="C80" s="5" t="s">
        <v>120</v>
      </c>
      <c r="D80" s="9" t="s">
        <v>19</v>
      </c>
      <c r="E80" s="4">
        <v>0.79</v>
      </c>
      <c r="F80" s="71">
        <v>290000</v>
      </c>
      <c r="G80" s="156"/>
    </row>
    <row r="81" spans="2:7" s="3" customFormat="1">
      <c r="B81" s="8" t="s">
        <v>83</v>
      </c>
      <c r="C81" s="9" t="s">
        <v>121</v>
      </c>
      <c r="D81" s="9" t="s">
        <v>19</v>
      </c>
      <c r="E81" s="4">
        <v>0.71</v>
      </c>
      <c r="F81" s="71">
        <v>290000</v>
      </c>
      <c r="G81" s="156"/>
    </row>
    <row r="82" spans="2:7" s="3" customFormat="1">
      <c r="B82" s="8" t="s">
        <v>81</v>
      </c>
      <c r="C82" s="5" t="s">
        <v>84</v>
      </c>
      <c r="D82" s="9" t="s">
        <v>20</v>
      </c>
      <c r="E82" s="4">
        <v>1.9</v>
      </c>
      <c r="F82" s="71">
        <v>290000</v>
      </c>
      <c r="G82" s="156"/>
    </row>
    <row r="83" spans="2:7" s="3" customFormat="1">
      <c r="B83" s="8" t="s">
        <v>65</v>
      </c>
      <c r="C83" s="5" t="s">
        <v>190</v>
      </c>
      <c r="D83" s="9" t="s">
        <v>716</v>
      </c>
      <c r="E83" s="4">
        <v>0.24</v>
      </c>
      <c r="F83" s="37">
        <v>90000</v>
      </c>
      <c r="G83" s="156"/>
    </row>
    <row r="84" spans="2:7" s="3" customFormat="1">
      <c r="B84" s="7" t="s">
        <v>188</v>
      </c>
      <c r="C84" s="5" t="s">
        <v>59</v>
      </c>
      <c r="D84" s="11" t="s">
        <v>27</v>
      </c>
      <c r="E84" s="4">
        <v>6.5</v>
      </c>
      <c r="F84" s="37">
        <v>150000</v>
      </c>
      <c r="G84" s="156"/>
    </row>
    <row r="85" spans="2:7" s="3" customFormat="1">
      <c r="B85" s="8" t="s">
        <v>81</v>
      </c>
      <c r="C85" s="5" t="s">
        <v>674</v>
      </c>
      <c r="D85" s="11" t="s">
        <v>19</v>
      </c>
      <c r="E85" s="4">
        <v>0.1</v>
      </c>
      <c r="F85" s="37">
        <v>190000</v>
      </c>
      <c r="G85" s="156"/>
    </row>
    <row r="86" spans="2:7" s="3" customFormat="1">
      <c r="B86" s="8" t="s">
        <v>81</v>
      </c>
      <c r="C86" s="5" t="s">
        <v>673</v>
      </c>
      <c r="D86" s="11" t="s">
        <v>655</v>
      </c>
      <c r="E86" s="4">
        <v>4.38</v>
      </c>
      <c r="F86" s="37">
        <v>190000</v>
      </c>
      <c r="G86" s="156"/>
    </row>
    <row r="87" spans="2:7" s="3" customFormat="1">
      <c r="B87" s="8" t="s">
        <v>81</v>
      </c>
      <c r="C87" s="9" t="s">
        <v>29</v>
      </c>
      <c r="D87" s="11" t="s">
        <v>20</v>
      </c>
      <c r="E87" s="4">
        <v>2.27</v>
      </c>
      <c r="F87" s="71">
        <v>290000</v>
      </c>
      <c r="G87" s="156"/>
    </row>
    <row r="88" spans="2:7" s="3" customFormat="1">
      <c r="B88" s="7" t="s">
        <v>188</v>
      </c>
      <c r="C88" s="11" t="s">
        <v>26</v>
      </c>
      <c r="D88" s="11" t="s">
        <v>20</v>
      </c>
      <c r="E88" s="4">
        <v>1.7</v>
      </c>
      <c r="F88" s="37">
        <v>150000</v>
      </c>
      <c r="G88" s="156"/>
    </row>
    <row r="89" spans="2:7">
      <c r="B89" s="8" t="s">
        <v>172</v>
      </c>
      <c r="C89" s="9" t="s">
        <v>384</v>
      </c>
      <c r="D89" s="11" t="s">
        <v>20</v>
      </c>
      <c r="E89" s="4">
        <v>0.85</v>
      </c>
      <c r="F89" s="37">
        <v>215000</v>
      </c>
    </row>
    <row r="90" spans="2:7" s="3" customFormat="1">
      <c r="B90" s="8" t="s">
        <v>81</v>
      </c>
      <c r="C90" s="5" t="s">
        <v>82</v>
      </c>
      <c r="D90" s="9" t="s">
        <v>19</v>
      </c>
      <c r="E90" s="20">
        <v>1.92</v>
      </c>
      <c r="F90" s="71">
        <v>290000</v>
      </c>
      <c r="G90" s="156"/>
    </row>
    <row r="91" spans="2:7" s="127" customFormat="1">
      <c r="B91" s="140" t="s">
        <v>265</v>
      </c>
      <c r="C91" s="6" t="s">
        <v>82</v>
      </c>
      <c r="D91" s="65" t="s">
        <v>19</v>
      </c>
      <c r="E91" s="69">
        <v>1.9</v>
      </c>
      <c r="F91" s="37">
        <v>190000</v>
      </c>
      <c r="G91" s="157"/>
    </row>
    <row r="92" spans="2:7" s="3" customFormat="1">
      <c r="B92" s="8" t="s">
        <v>116</v>
      </c>
      <c r="C92" s="9" t="s">
        <v>117</v>
      </c>
      <c r="D92" s="29" t="s">
        <v>19</v>
      </c>
      <c r="E92" s="4">
        <v>0.53</v>
      </c>
      <c r="F92" s="71">
        <v>250000</v>
      </c>
      <c r="G92" s="156"/>
    </row>
    <row r="93" spans="2:7" s="3" customFormat="1">
      <c r="B93" s="8" t="s">
        <v>207</v>
      </c>
      <c r="C93" s="9" t="s">
        <v>87</v>
      </c>
      <c r="D93" s="29" t="s">
        <v>19</v>
      </c>
      <c r="E93" s="4">
        <v>2.86</v>
      </c>
      <c r="F93" s="71">
        <v>270000</v>
      </c>
      <c r="G93" s="156"/>
    </row>
    <row r="94" spans="2:7" s="3" customFormat="1">
      <c r="B94" s="8" t="s">
        <v>317</v>
      </c>
      <c r="C94" s="9" t="s">
        <v>115</v>
      </c>
      <c r="D94" s="29" t="s">
        <v>19</v>
      </c>
      <c r="E94" s="4">
        <v>3.82</v>
      </c>
      <c r="F94" s="71">
        <v>290000</v>
      </c>
      <c r="G94" s="156"/>
    </row>
    <row r="95" spans="2:7" s="3" customFormat="1" ht="15.6" thickBot="1">
      <c r="B95" s="8" t="s">
        <v>316</v>
      </c>
      <c r="C95" s="9" t="s">
        <v>270</v>
      </c>
      <c r="D95" s="29" t="s">
        <v>19</v>
      </c>
      <c r="E95" s="4">
        <v>1.1100000000000001</v>
      </c>
      <c r="F95" s="37">
        <v>250000</v>
      </c>
      <c r="G95" s="156"/>
    </row>
    <row r="96" spans="2:7" s="3" customFormat="1" ht="16.2" thickBot="1">
      <c r="B96" s="272" t="s">
        <v>389</v>
      </c>
      <c r="C96" s="273"/>
      <c r="D96" s="273"/>
      <c r="E96" s="274"/>
      <c r="F96" s="275"/>
      <c r="G96" s="156"/>
    </row>
    <row r="97" spans="2:7" s="3" customFormat="1">
      <c r="B97" s="78" t="s">
        <v>450</v>
      </c>
      <c r="C97" s="152" t="s">
        <v>448</v>
      </c>
      <c r="D97" s="152" t="s">
        <v>449</v>
      </c>
      <c r="E97" s="153">
        <v>0.5</v>
      </c>
      <c r="F97" s="50">
        <v>86500</v>
      </c>
      <c r="G97" s="156"/>
    </row>
    <row r="98" spans="2:7" s="3" customFormat="1">
      <c r="B98" s="8">
        <v>10</v>
      </c>
      <c r="C98" s="5" t="s">
        <v>153</v>
      </c>
      <c r="D98" s="51" t="s">
        <v>391</v>
      </c>
      <c r="E98" s="20">
        <v>5.0999999999999996</v>
      </c>
      <c r="F98" s="37">
        <v>75000</v>
      </c>
      <c r="G98" s="156"/>
    </row>
    <row r="99" spans="2:7" s="3" customFormat="1">
      <c r="B99" s="8" t="s">
        <v>720</v>
      </c>
      <c r="C99" s="5" t="s">
        <v>723</v>
      </c>
      <c r="D99" s="51" t="s">
        <v>22</v>
      </c>
      <c r="E99" s="20">
        <v>0.82</v>
      </c>
      <c r="F99" s="37">
        <v>75000</v>
      </c>
      <c r="G99" s="156"/>
    </row>
    <row r="100" spans="2:7" s="3" customFormat="1">
      <c r="B100" s="8" t="s">
        <v>720</v>
      </c>
      <c r="C100" s="5" t="s">
        <v>722</v>
      </c>
      <c r="D100" s="51" t="s">
        <v>22</v>
      </c>
      <c r="E100" s="20">
        <v>0.47</v>
      </c>
      <c r="F100" s="37">
        <v>75000</v>
      </c>
      <c r="G100" s="156"/>
    </row>
    <row r="101" spans="2:7" s="3" customFormat="1" ht="15.6" thickBot="1">
      <c r="B101" s="15" t="s">
        <v>11</v>
      </c>
      <c r="C101" s="5" t="s">
        <v>215</v>
      </c>
      <c r="D101" s="5" t="s">
        <v>447</v>
      </c>
      <c r="E101" s="20">
        <v>0.28000000000000003</v>
      </c>
      <c r="F101" s="37">
        <v>70000</v>
      </c>
      <c r="G101" s="146"/>
    </row>
    <row r="102" spans="2:7" s="3" customFormat="1" ht="16.2" thickBot="1">
      <c r="B102" s="264" t="s">
        <v>390</v>
      </c>
      <c r="C102" s="265"/>
      <c r="D102" s="265"/>
      <c r="E102" s="266"/>
      <c r="F102" s="267"/>
      <c r="G102" s="146"/>
    </row>
    <row r="103" spans="2:7" s="3" customFormat="1">
      <c r="B103" s="61" t="s">
        <v>720</v>
      </c>
      <c r="C103" s="81" t="s">
        <v>721</v>
      </c>
      <c r="D103" s="81" t="s">
        <v>22</v>
      </c>
      <c r="E103" s="82">
        <v>0.59</v>
      </c>
      <c r="F103" s="208">
        <v>81000</v>
      </c>
      <c r="G103" s="146"/>
    </row>
    <row r="104" spans="2:7" s="3" customFormat="1" ht="16.2" thickBot="1">
      <c r="B104" s="278" t="s">
        <v>367</v>
      </c>
      <c r="C104" s="279"/>
      <c r="D104" s="279"/>
      <c r="E104" s="280"/>
      <c r="F104" s="281"/>
      <c r="G104" s="156"/>
    </row>
    <row r="105" spans="2:7" s="3" customFormat="1">
      <c r="B105" s="78" t="s">
        <v>368</v>
      </c>
      <c r="C105" s="44" t="s">
        <v>369</v>
      </c>
      <c r="D105" s="44" t="s">
        <v>129</v>
      </c>
      <c r="E105" s="57">
        <v>1.1399999999999999</v>
      </c>
      <c r="F105" s="50">
        <v>55000</v>
      </c>
      <c r="G105" s="156"/>
    </row>
    <row r="106" spans="2:7" s="3" customFormat="1" ht="16.2" thickBot="1">
      <c r="B106" s="278" t="s">
        <v>52</v>
      </c>
      <c r="C106" s="279"/>
      <c r="D106" s="279"/>
      <c r="E106" s="280"/>
      <c r="F106" s="281"/>
      <c r="G106" s="156"/>
    </row>
    <row r="107" spans="2:7">
      <c r="B107" s="98" t="s">
        <v>294</v>
      </c>
      <c r="C107" s="103" t="s">
        <v>296</v>
      </c>
      <c r="D107" s="81" t="s">
        <v>297</v>
      </c>
      <c r="E107" s="82">
        <v>1</v>
      </c>
      <c r="F107" s="50">
        <v>30000</v>
      </c>
    </row>
    <row r="108" spans="2:7" s="3" customFormat="1" ht="15.6" thickBot="1">
      <c r="B108" s="59" t="s">
        <v>294</v>
      </c>
      <c r="C108" s="10" t="s">
        <v>295</v>
      </c>
      <c r="D108" s="10" t="s">
        <v>361</v>
      </c>
      <c r="E108" s="97">
        <v>2.97</v>
      </c>
      <c r="F108" s="230">
        <v>65000</v>
      </c>
      <c r="G108" s="156"/>
    </row>
    <row r="109" spans="2:7" s="3" customFormat="1" ht="15.6">
      <c r="B109" s="272" t="s">
        <v>158</v>
      </c>
      <c r="C109" s="273"/>
      <c r="D109" s="273"/>
      <c r="E109" s="274"/>
      <c r="F109" s="275"/>
      <c r="G109" s="156"/>
    </row>
    <row r="110" spans="2:7" s="3" customFormat="1" ht="15" customHeight="1">
      <c r="B110" s="15" t="s">
        <v>13</v>
      </c>
      <c r="C110" s="5" t="s">
        <v>23</v>
      </c>
      <c r="D110" s="5" t="s">
        <v>485</v>
      </c>
      <c r="E110" s="20">
        <v>0.02</v>
      </c>
      <c r="F110" s="71">
        <v>60000</v>
      </c>
      <c r="G110" s="156"/>
    </row>
    <row r="111" spans="2:7" s="3" customFormat="1" ht="15" customHeight="1">
      <c r="B111" s="15" t="s">
        <v>13</v>
      </c>
      <c r="C111" s="5" t="s">
        <v>453</v>
      </c>
      <c r="D111" s="5" t="s">
        <v>479</v>
      </c>
      <c r="E111" s="20">
        <v>0.15</v>
      </c>
      <c r="F111" s="71">
        <v>80000</v>
      </c>
      <c r="G111" s="156"/>
    </row>
    <row r="112" spans="2:7" s="3" customFormat="1" ht="15" customHeight="1">
      <c r="B112" s="15" t="s">
        <v>13</v>
      </c>
      <c r="C112" s="5" t="s">
        <v>198</v>
      </c>
      <c r="D112" s="5" t="s">
        <v>12</v>
      </c>
      <c r="E112" s="20">
        <v>1.18</v>
      </c>
      <c r="F112" s="71">
        <v>60000</v>
      </c>
      <c r="G112" s="156"/>
    </row>
    <row r="113" spans="2:8" s="3" customFormat="1" ht="15" customHeight="1">
      <c r="B113" s="13" t="s">
        <v>14</v>
      </c>
      <c r="C113" s="5" t="s">
        <v>198</v>
      </c>
      <c r="D113" s="5" t="s">
        <v>256</v>
      </c>
      <c r="E113" s="20">
        <v>5.5449999999999999</v>
      </c>
      <c r="F113" s="71">
        <v>55000</v>
      </c>
      <c r="G113" s="156"/>
    </row>
    <row r="114" spans="2:8" s="3" customFormat="1" ht="15" customHeight="1">
      <c r="B114" s="13" t="s">
        <v>14</v>
      </c>
      <c r="C114" s="5" t="s">
        <v>417</v>
      </c>
      <c r="D114" s="5" t="s">
        <v>486</v>
      </c>
      <c r="E114" s="20">
        <v>0.06</v>
      </c>
      <c r="F114" s="37">
        <v>55000</v>
      </c>
      <c r="G114" s="156"/>
    </row>
    <row r="115" spans="2:8" s="3" customFormat="1" ht="15" customHeight="1">
      <c r="B115" s="13" t="s">
        <v>14</v>
      </c>
      <c r="C115" s="5" t="s">
        <v>247</v>
      </c>
      <c r="D115" s="5" t="s">
        <v>256</v>
      </c>
      <c r="E115" s="20">
        <v>1.51</v>
      </c>
      <c r="F115" s="71">
        <v>55000</v>
      </c>
      <c r="G115" s="156"/>
    </row>
    <row r="116" spans="2:8" s="3" customFormat="1" ht="15" customHeight="1">
      <c r="B116" s="13" t="s">
        <v>14</v>
      </c>
      <c r="C116" s="5" t="s">
        <v>247</v>
      </c>
      <c r="D116" s="5" t="s">
        <v>487</v>
      </c>
      <c r="E116" s="20">
        <v>0.1</v>
      </c>
      <c r="F116" s="71">
        <v>55000</v>
      </c>
      <c r="G116" s="156"/>
    </row>
    <row r="117" spans="2:8" customFormat="1" ht="15.6">
      <c r="B117" s="15" t="s">
        <v>13</v>
      </c>
      <c r="C117" s="5" t="s">
        <v>420</v>
      </c>
      <c r="D117" s="145" t="s">
        <v>419</v>
      </c>
      <c r="E117" s="102">
        <v>0.115</v>
      </c>
      <c r="F117" s="37">
        <v>63000</v>
      </c>
      <c r="G117" s="156"/>
    </row>
    <row r="118" spans="2:8" customFormat="1" ht="15.6">
      <c r="B118" s="15" t="s">
        <v>13</v>
      </c>
      <c r="C118" s="5" t="s">
        <v>418</v>
      </c>
      <c r="D118" s="145" t="s">
        <v>488</v>
      </c>
      <c r="E118" s="102">
        <v>0.74</v>
      </c>
      <c r="F118" s="37">
        <v>63000</v>
      </c>
      <c r="G118" s="156"/>
    </row>
    <row r="119" spans="2:8" s="3" customFormat="1">
      <c r="B119" s="15" t="s">
        <v>13</v>
      </c>
      <c r="C119" s="5" t="s">
        <v>176</v>
      </c>
      <c r="D119" s="65" t="s">
        <v>522</v>
      </c>
      <c r="E119" s="20">
        <v>1.45</v>
      </c>
      <c r="F119" s="37">
        <v>110000</v>
      </c>
      <c r="G119" s="156"/>
    </row>
    <row r="120" spans="2:8" s="3" customFormat="1">
      <c r="B120" s="13" t="s">
        <v>14</v>
      </c>
      <c r="C120" s="6" t="s">
        <v>318</v>
      </c>
      <c r="D120" s="65" t="s">
        <v>12</v>
      </c>
      <c r="E120" s="128">
        <v>1.77</v>
      </c>
      <c r="F120" s="37">
        <v>115000</v>
      </c>
      <c r="G120" s="156"/>
    </row>
    <row r="121" spans="2:8" s="3" customFormat="1" ht="15.6" thickBot="1">
      <c r="B121" s="47" t="s">
        <v>14</v>
      </c>
      <c r="C121" s="154" t="s">
        <v>319</v>
      </c>
      <c r="D121" s="96" t="s">
        <v>12</v>
      </c>
      <c r="E121" s="155">
        <v>4.18</v>
      </c>
      <c r="F121" s="70">
        <v>133000</v>
      </c>
      <c r="G121" s="156"/>
    </row>
    <row r="122" spans="2:8" s="3" customFormat="1" ht="16.2" thickBot="1">
      <c r="B122" s="278" t="s">
        <v>10</v>
      </c>
      <c r="C122" s="279"/>
      <c r="D122" s="279"/>
      <c r="E122" s="279"/>
      <c r="F122" s="281"/>
      <c r="G122" s="156"/>
    </row>
    <row r="123" spans="2:8" customFormat="1" ht="15" customHeight="1">
      <c r="B123" s="61" t="s">
        <v>13</v>
      </c>
      <c r="C123" s="44" t="s">
        <v>416</v>
      </c>
      <c r="D123" s="177" t="s">
        <v>415</v>
      </c>
      <c r="E123" s="178">
        <v>0.04</v>
      </c>
      <c r="F123" s="50">
        <v>65000</v>
      </c>
      <c r="G123" s="156"/>
    </row>
    <row r="124" spans="2:8" customFormat="1" ht="15" customHeight="1">
      <c r="B124" s="13" t="s">
        <v>14</v>
      </c>
      <c r="C124" s="5" t="s">
        <v>414</v>
      </c>
      <c r="D124" s="145" t="s">
        <v>596</v>
      </c>
      <c r="E124" s="102">
        <v>0.04</v>
      </c>
      <c r="F124" s="37">
        <v>69000</v>
      </c>
      <c r="G124" s="156"/>
    </row>
    <row r="125" spans="2:8" customFormat="1" ht="15" customHeight="1">
      <c r="B125" s="13" t="s">
        <v>13</v>
      </c>
      <c r="C125" s="5" t="s">
        <v>413</v>
      </c>
      <c r="D125" s="145" t="s">
        <v>481</v>
      </c>
      <c r="E125" s="102">
        <v>0.05</v>
      </c>
      <c r="F125" s="37">
        <v>69000</v>
      </c>
      <c r="G125" s="156"/>
    </row>
    <row r="126" spans="2:8" customFormat="1" ht="15" customHeight="1">
      <c r="B126" s="13" t="s">
        <v>13</v>
      </c>
      <c r="C126" s="5" t="s">
        <v>523</v>
      </c>
      <c r="D126" s="145" t="s">
        <v>12</v>
      </c>
      <c r="E126" s="102">
        <v>38.630000000000003</v>
      </c>
      <c r="F126" s="37">
        <v>76500</v>
      </c>
      <c r="G126" s="156" t="s">
        <v>660</v>
      </c>
      <c r="H126" s="176"/>
    </row>
    <row r="127" spans="2:8" customFormat="1" ht="15" customHeight="1">
      <c r="B127" s="13" t="s">
        <v>13</v>
      </c>
      <c r="C127" s="5" t="s">
        <v>523</v>
      </c>
      <c r="D127" s="145" t="s">
        <v>12</v>
      </c>
      <c r="E127" s="102">
        <v>0.91</v>
      </c>
      <c r="F127" s="37">
        <v>76500</v>
      </c>
      <c r="G127" s="156" t="s">
        <v>675</v>
      </c>
      <c r="H127" s="176"/>
    </row>
    <row r="128" spans="2:8" customFormat="1" ht="15" customHeight="1">
      <c r="B128" s="13" t="s">
        <v>13</v>
      </c>
      <c r="C128" s="5" t="s">
        <v>413</v>
      </c>
      <c r="D128" s="145" t="s">
        <v>12</v>
      </c>
      <c r="E128" s="102">
        <v>8.15</v>
      </c>
      <c r="F128" s="37">
        <v>76500</v>
      </c>
      <c r="G128" s="156" t="s">
        <v>660</v>
      </c>
    </row>
    <row r="129" spans="2:7" s="3" customFormat="1" ht="15" customHeight="1">
      <c r="B129" s="13" t="s">
        <v>13</v>
      </c>
      <c r="C129" s="9" t="s">
        <v>16</v>
      </c>
      <c r="D129" s="60" t="s">
        <v>17</v>
      </c>
      <c r="E129" s="28">
        <v>0.06</v>
      </c>
      <c r="F129" s="62">
        <v>50000</v>
      </c>
      <c r="G129" s="156"/>
    </row>
    <row r="130" spans="2:7" s="3" customFormat="1" ht="15" customHeight="1">
      <c r="B130" s="13" t="s">
        <v>14</v>
      </c>
      <c r="C130" s="9" t="s">
        <v>18</v>
      </c>
      <c r="D130" s="9" t="s">
        <v>718</v>
      </c>
      <c r="E130" s="28">
        <v>0.27600000000000002</v>
      </c>
      <c r="F130" s="62">
        <v>127000</v>
      </c>
      <c r="G130" s="156"/>
    </row>
    <row r="131" spans="2:7" customFormat="1" ht="15" customHeight="1">
      <c r="B131" s="13" t="s">
        <v>13</v>
      </c>
      <c r="C131" s="5" t="s">
        <v>412</v>
      </c>
      <c r="D131" s="145" t="s">
        <v>380</v>
      </c>
      <c r="E131" s="102">
        <v>0.22500000000000001</v>
      </c>
      <c r="F131" s="37">
        <v>115000</v>
      </c>
      <c r="G131" s="156"/>
    </row>
    <row r="132" spans="2:7" customFormat="1" ht="15" customHeight="1">
      <c r="B132" s="13" t="s">
        <v>13</v>
      </c>
      <c r="C132" s="5" t="s">
        <v>18</v>
      </c>
      <c r="D132" s="145" t="s">
        <v>483</v>
      </c>
      <c r="E132" s="102">
        <v>0.34</v>
      </c>
      <c r="F132" s="37">
        <v>115000</v>
      </c>
      <c r="G132" s="156"/>
    </row>
    <row r="133" spans="2:7" customFormat="1" ht="15" customHeight="1">
      <c r="B133" s="13" t="s">
        <v>14</v>
      </c>
      <c r="C133" s="5" t="s">
        <v>18</v>
      </c>
      <c r="D133" s="145" t="s">
        <v>482</v>
      </c>
      <c r="E133" s="102">
        <v>0.23</v>
      </c>
      <c r="F133" s="37">
        <v>125000</v>
      </c>
      <c r="G133" s="156"/>
    </row>
    <row r="134" spans="2:7" s="3" customFormat="1" ht="15.6">
      <c r="B134" s="276" t="s">
        <v>159</v>
      </c>
      <c r="C134" s="270"/>
      <c r="D134" s="270"/>
      <c r="E134" s="270"/>
      <c r="F134" s="277"/>
      <c r="G134" s="156"/>
    </row>
    <row r="135" spans="2:7" s="3" customFormat="1">
      <c r="B135" s="15" t="s">
        <v>14</v>
      </c>
      <c r="C135" s="16" t="s">
        <v>454</v>
      </c>
      <c r="D135" s="16" t="s">
        <v>12</v>
      </c>
      <c r="E135" s="26">
        <v>7.58</v>
      </c>
      <c r="F135" s="37">
        <v>110000</v>
      </c>
      <c r="G135" s="3" t="s">
        <v>476</v>
      </c>
    </row>
    <row r="136" spans="2:7" customFormat="1" ht="15.6">
      <c r="B136" s="15" t="s">
        <v>14</v>
      </c>
      <c r="C136" s="51" t="s">
        <v>343</v>
      </c>
      <c r="D136" s="51" t="s">
        <v>344</v>
      </c>
      <c r="E136" s="63">
        <v>0.189</v>
      </c>
      <c r="F136" s="37">
        <v>77000</v>
      </c>
      <c r="G136" s="156"/>
    </row>
    <row r="137" spans="2:7" customFormat="1" ht="15.6">
      <c r="B137" s="15" t="s">
        <v>14</v>
      </c>
      <c r="C137" s="51" t="s">
        <v>348</v>
      </c>
      <c r="D137" s="51" t="s">
        <v>349</v>
      </c>
      <c r="E137" s="63">
        <v>0.13900000000000001</v>
      </c>
      <c r="F137" s="37">
        <v>77000</v>
      </c>
      <c r="G137" s="156"/>
    </row>
    <row r="138" spans="2:7" customFormat="1" ht="15.6">
      <c r="B138" s="13" t="s">
        <v>13</v>
      </c>
      <c r="C138" s="51" t="s">
        <v>712</v>
      </c>
      <c r="D138" s="51" t="s">
        <v>12</v>
      </c>
      <c r="E138" s="63">
        <v>1.05</v>
      </c>
      <c r="F138" s="37">
        <v>87000</v>
      </c>
      <c r="G138" s="156"/>
    </row>
    <row r="139" spans="2:7" customFormat="1" ht="15.6">
      <c r="B139" s="13" t="s">
        <v>13</v>
      </c>
      <c r="C139" s="51" t="s">
        <v>712</v>
      </c>
      <c r="D139" s="51" t="s">
        <v>12</v>
      </c>
      <c r="E139" s="63">
        <v>5.23</v>
      </c>
      <c r="F139" s="37">
        <v>87000</v>
      </c>
      <c r="G139" s="156"/>
    </row>
    <row r="140" spans="2:7" customFormat="1" ht="15.6">
      <c r="B140" s="15" t="s">
        <v>14</v>
      </c>
      <c r="C140" s="51" t="s">
        <v>524</v>
      </c>
      <c r="D140" s="51" t="s">
        <v>12</v>
      </c>
      <c r="E140" s="63">
        <v>5.7</v>
      </c>
      <c r="F140" s="37">
        <v>93000</v>
      </c>
      <c r="G140" s="156"/>
    </row>
    <row r="141" spans="2:7" customFormat="1" ht="15.6">
      <c r="B141" s="15" t="s">
        <v>14</v>
      </c>
      <c r="C141" s="51" t="s">
        <v>347</v>
      </c>
      <c r="D141" s="51" t="s">
        <v>12</v>
      </c>
      <c r="E141" s="63">
        <v>0.5</v>
      </c>
      <c r="F141" s="37">
        <v>77000</v>
      </c>
      <c r="G141" s="156"/>
    </row>
    <row r="142" spans="2:7" customFormat="1" ht="15.6">
      <c r="B142" s="15" t="s">
        <v>14</v>
      </c>
      <c r="C142" s="51" t="s">
        <v>346</v>
      </c>
      <c r="D142" s="51" t="s">
        <v>12</v>
      </c>
      <c r="E142" s="63">
        <v>7.86</v>
      </c>
      <c r="F142" s="71">
        <v>93000</v>
      </c>
      <c r="G142" s="156"/>
    </row>
    <row r="143" spans="2:7" customFormat="1" ht="15.6">
      <c r="B143" s="15" t="s">
        <v>14</v>
      </c>
      <c r="C143" s="51" t="s">
        <v>342</v>
      </c>
      <c r="D143" s="51" t="s">
        <v>381</v>
      </c>
      <c r="E143" s="63">
        <v>0.74</v>
      </c>
      <c r="F143" s="37">
        <v>77000</v>
      </c>
      <c r="G143" s="156"/>
    </row>
    <row r="144" spans="2:7" s="3" customFormat="1">
      <c r="B144" s="15" t="s">
        <v>14</v>
      </c>
      <c r="C144" s="5" t="s">
        <v>332</v>
      </c>
      <c r="D144" s="6" t="s">
        <v>12</v>
      </c>
      <c r="E144" s="20">
        <v>2.9</v>
      </c>
      <c r="F144" s="37">
        <v>83000</v>
      </c>
      <c r="G144" s="156"/>
    </row>
    <row r="145" spans="1:9" customFormat="1" ht="15.6">
      <c r="B145" s="15" t="s">
        <v>14</v>
      </c>
      <c r="C145" s="51" t="s">
        <v>345</v>
      </c>
      <c r="D145" s="51" t="s">
        <v>12</v>
      </c>
      <c r="E145" s="63">
        <v>1.175</v>
      </c>
      <c r="F145" s="37">
        <v>77000</v>
      </c>
      <c r="G145" s="156"/>
    </row>
    <row r="146" spans="1:9" s="3" customFormat="1" ht="16.2" thickBot="1">
      <c r="B146" s="268" t="s">
        <v>133</v>
      </c>
      <c r="C146" s="269"/>
      <c r="D146" s="269"/>
      <c r="E146" s="270"/>
      <c r="F146" s="271"/>
      <c r="G146" s="156"/>
    </row>
    <row r="147" spans="1:9" s="3" customFormat="1">
      <c r="B147" s="78" t="s">
        <v>135</v>
      </c>
      <c r="C147" s="180" t="s">
        <v>405</v>
      </c>
      <c r="D147" s="12" t="s">
        <v>608</v>
      </c>
      <c r="E147" s="52">
        <v>1.57</v>
      </c>
      <c r="F147" s="50">
        <v>150000</v>
      </c>
      <c r="G147" s="156"/>
    </row>
    <row r="148" spans="1:9" s="3" customFormat="1" ht="15.6" thickBot="1">
      <c r="B148" s="46" t="s">
        <v>135</v>
      </c>
      <c r="C148" s="144" t="s">
        <v>134</v>
      </c>
      <c r="D148" s="14" t="s">
        <v>464</v>
      </c>
      <c r="E148" s="25">
        <v>2.6</v>
      </c>
      <c r="F148" s="70">
        <v>150000</v>
      </c>
      <c r="G148" s="156"/>
    </row>
    <row r="149" spans="1:9" s="3" customFormat="1" ht="16.2" thickBot="1">
      <c r="B149" s="268" t="s">
        <v>53</v>
      </c>
      <c r="C149" s="269"/>
      <c r="D149" s="269"/>
      <c r="E149" s="269"/>
      <c r="F149" s="271"/>
      <c r="G149" s="156"/>
    </row>
    <row r="150" spans="1:9" customFormat="1" ht="15.6">
      <c r="A150" s="2"/>
      <c r="B150" s="133" t="s">
        <v>239</v>
      </c>
      <c r="C150" s="129" t="s">
        <v>229</v>
      </c>
      <c r="D150" s="130"/>
      <c r="E150" s="52">
        <v>8.9600000000000009</v>
      </c>
      <c r="F150" s="231">
        <v>68000</v>
      </c>
      <c r="G150" s="160"/>
      <c r="H150" s="73"/>
      <c r="I150" s="73"/>
    </row>
    <row r="151" spans="1:9" customFormat="1" ht="15.6">
      <c r="A151" s="2"/>
      <c r="B151" s="134" t="s">
        <v>228</v>
      </c>
      <c r="C151" s="131" t="s">
        <v>230</v>
      </c>
      <c r="D151" s="132"/>
      <c r="E151" s="4">
        <v>3.5</v>
      </c>
      <c r="F151" s="232">
        <v>85000</v>
      </c>
      <c r="G151" s="160"/>
      <c r="H151" s="73"/>
      <c r="I151" s="73"/>
    </row>
    <row r="152" spans="1:9" s="3" customFormat="1">
      <c r="B152" s="8" t="s">
        <v>178</v>
      </c>
      <c r="C152" s="5" t="s">
        <v>177</v>
      </c>
      <c r="D152" s="5" t="s">
        <v>201</v>
      </c>
      <c r="E152" s="4">
        <v>0.69799999999999995</v>
      </c>
      <c r="F152" s="233">
        <v>98000</v>
      </c>
      <c r="G152" s="156"/>
    </row>
    <row r="153" spans="1:9" s="3" customFormat="1">
      <c r="B153" s="8" t="s">
        <v>178</v>
      </c>
      <c r="C153" s="5" t="s">
        <v>95</v>
      </c>
      <c r="D153" s="5" t="s">
        <v>202</v>
      </c>
      <c r="E153" s="4">
        <v>0.255</v>
      </c>
      <c r="F153" s="233">
        <v>98000</v>
      </c>
      <c r="G153" s="156"/>
    </row>
    <row r="154" spans="1:9">
      <c r="B154" s="13" t="s">
        <v>175</v>
      </c>
      <c r="C154" s="60" t="s">
        <v>97</v>
      </c>
      <c r="D154" s="9" t="s">
        <v>365</v>
      </c>
      <c r="E154" s="4">
        <v>1</v>
      </c>
      <c r="F154" s="93">
        <v>50000</v>
      </c>
    </row>
    <row r="155" spans="1:9">
      <c r="B155" s="13" t="s">
        <v>175</v>
      </c>
      <c r="C155" s="60" t="s">
        <v>98</v>
      </c>
      <c r="D155" s="9" t="s">
        <v>366</v>
      </c>
      <c r="E155" s="4">
        <v>0.13</v>
      </c>
      <c r="F155" s="93">
        <v>50000</v>
      </c>
    </row>
    <row r="156" spans="1:9" s="3" customFormat="1" ht="15.6" thickBot="1">
      <c r="B156" s="162" t="s">
        <v>193</v>
      </c>
      <c r="C156" s="163" t="s">
        <v>194</v>
      </c>
      <c r="D156" s="147" t="s">
        <v>203</v>
      </c>
      <c r="E156" s="164">
        <v>0.48699999999999999</v>
      </c>
      <c r="F156" s="234">
        <v>69000</v>
      </c>
      <c r="G156" s="156"/>
    </row>
    <row r="157" spans="1:9" s="3" customFormat="1" ht="16.2" thickBot="1">
      <c r="B157" s="272" t="s">
        <v>191</v>
      </c>
      <c r="C157" s="273"/>
      <c r="D157" s="273"/>
      <c r="E157" s="273"/>
      <c r="F157" s="275"/>
      <c r="G157" s="156"/>
    </row>
    <row r="158" spans="1:9" s="3" customFormat="1">
      <c r="B158" s="185" t="s">
        <v>11</v>
      </c>
      <c r="C158" s="12" t="s">
        <v>192</v>
      </c>
      <c r="D158" s="12" t="s">
        <v>22</v>
      </c>
      <c r="E158" s="52">
        <v>0.1</v>
      </c>
      <c r="F158" s="50">
        <v>67000</v>
      </c>
      <c r="G158" s="159"/>
    </row>
    <row r="159" spans="1:9" s="3" customFormat="1" ht="16.2" thickBot="1">
      <c r="B159" s="309" t="s">
        <v>103</v>
      </c>
      <c r="C159" s="310"/>
      <c r="D159" s="310"/>
      <c r="E159" s="310"/>
      <c r="F159" s="311"/>
      <c r="G159" s="156"/>
    </row>
    <row r="160" spans="1:9" s="3" customFormat="1">
      <c r="B160" s="205" t="s">
        <v>407</v>
      </c>
      <c r="C160" s="150" t="s">
        <v>240</v>
      </c>
      <c r="D160" s="150"/>
      <c r="E160" s="136">
        <v>2.9</v>
      </c>
      <c r="F160" s="235">
        <v>95000</v>
      </c>
      <c r="G160" s="156"/>
    </row>
    <row r="161" spans="2:7" s="3" customFormat="1">
      <c r="B161" s="206" t="s">
        <v>407</v>
      </c>
      <c r="C161" s="9" t="s">
        <v>154</v>
      </c>
      <c r="D161" s="9" t="s">
        <v>156</v>
      </c>
      <c r="E161" s="4">
        <v>1.28</v>
      </c>
      <c r="F161" s="37">
        <v>95000</v>
      </c>
      <c r="G161" s="156"/>
    </row>
    <row r="162" spans="2:7" s="3" customFormat="1">
      <c r="B162" s="206" t="s">
        <v>407</v>
      </c>
      <c r="C162" s="9" t="s">
        <v>210</v>
      </c>
      <c r="D162" s="5" t="s">
        <v>212</v>
      </c>
      <c r="E162" s="4">
        <v>3.6</v>
      </c>
      <c r="F162" s="37">
        <v>95000</v>
      </c>
      <c r="G162" s="156"/>
    </row>
    <row r="163" spans="2:7" s="3" customFormat="1">
      <c r="B163" s="206" t="s">
        <v>407</v>
      </c>
      <c r="C163" s="9" t="s">
        <v>155</v>
      </c>
      <c r="D163" s="9" t="s">
        <v>211</v>
      </c>
      <c r="E163" s="4">
        <v>1.5</v>
      </c>
      <c r="F163" s="37">
        <v>95000</v>
      </c>
      <c r="G163" s="156"/>
    </row>
    <row r="164" spans="2:7" s="3" customFormat="1">
      <c r="B164" s="206" t="s">
        <v>407</v>
      </c>
      <c r="C164" s="9" t="s">
        <v>394</v>
      </c>
      <c r="D164" s="5" t="s">
        <v>212</v>
      </c>
      <c r="E164" s="4">
        <v>0.33</v>
      </c>
      <c r="F164" s="37">
        <v>99000</v>
      </c>
      <c r="G164" s="156"/>
    </row>
    <row r="165" spans="2:7" s="3" customFormat="1">
      <c r="B165" s="206" t="s">
        <v>407</v>
      </c>
      <c r="C165" s="9" t="s">
        <v>322</v>
      </c>
      <c r="D165" s="9" t="s">
        <v>104</v>
      </c>
      <c r="E165" s="4">
        <v>0.22</v>
      </c>
      <c r="F165" s="37">
        <v>95000</v>
      </c>
      <c r="G165" s="156"/>
    </row>
    <row r="166" spans="2:7" s="3" customFormat="1">
      <c r="B166" s="206" t="s">
        <v>407</v>
      </c>
      <c r="C166" s="9" t="s">
        <v>497</v>
      </c>
      <c r="D166" s="5" t="s">
        <v>104</v>
      </c>
      <c r="E166" s="4">
        <v>19.899999999999999</v>
      </c>
      <c r="F166" s="37">
        <v>99000</v>
      </c>
      <c r="G166" s="156"/>
    </row>
    <row r="167" spans="2:7" s="3" customFormat="1">
      <c r="B167" s="206" t="s">
        <v>407</v>
      </c>
      <c r="C167" s="9" t="s">
        <v>174</v>
      </c>
      <c r="D167" s="9" t="s">
        <v>212</v>
      </c>
      <c r="E167" s="4">
        <v>1.67</v>
      </c>
      <c r="F167" s="37">
        <v>99000</v>
      </c>
      <c r="G167" s="156"/>
    </row>
    <row r="168" spans="2:7">
      <c r="B168" s="207" t="s">
        <v>410</v>
      </c>
      <c r="C168" s="9" t="s">
        <v>502</v>
      </c>
      <c r="D168" s="9" t="s">
        <v>613</v>
      </c>
      <c r="E168" s="4">
        <v>2.36</v>
      </c>
      <c r="F168" s="37">
        <v>125000</v>
      </c>
    </row>
    <row r="169" spans="2:7">
      <c r="B169" s="207" t="s">
        <v>743</v>
      </c>
      <c r="C169" s="9" t="s">
        <v>502</v>
      </c>
      <c r="D169" s="9" t="s">
        <v>742</v>
      </c>
      <c r="E169" s="4">
        <v>2.52</v>
      </c>
      <c r="F169" s="37">
        <v>150000</v>
      </c>
    </row>
    <row r="170" spans="2:7" s="3" customFormat="1">
      <c r="B170" s="206" t="s">
        <v>407</v>
      </c>
      <c r="C170" s="5" t="s">
        <v>408</v>
      </c>
      <c r="D170" s="5" t="s">
        <v>409</v>
      </c>
      <c r="E170" s="4">
        <v>0.56999999999999995</v>
      </c>
      <c r="F170" s="37">
        <v>95000</v>
      </c>
      <c r="G170" s="156"/>
    </row>
    <row r="171" spans="2:7">
      <c r="B171" s="207" t="s">
        <v>410</v>
      </c>
      <c r="C171" s="9" t="s">
        <v>395</v>
      </c>
      <c r="D171" s="9" t="s">
        <v>104</v>
      </c>
      <c r="E171" s="4">
        <v>4.03</v>
      </c>
      <c r="F171" s="37">
        <v>95000</v>
      </c>
    </row>
    <row r="172" spans="2:7" s="3" customFormat="1">
      <c r="B172" s="207" t="s">
        <v>102</v>
      </c>
      <c r="C172" s="5" t="s">
        <v>396</v>
      </c>
      <c r="D172" s="5" t="s">
        <v>411</v>
      </c>
      <c r="E172" s="4">
        <v>0.4</v>
      </c>
      <c r="F172" s="37">
        <v>95000</v>
      </c>
      <c r="G172" s="156"/>
    </row>
    <row r="173" spans="2:7" s="3" customFormat="1">
      <c r="B173" s="207" t="s">
        <v>102</v>
      </c>
      <c r="C173" s="5" t="s">
        <v>397</v>
      </c>
      <c r="D173" s="5" t="s">
        <v>398</v>
      </c>
      <c r="E173" s="4">
        <v>0.75</v>
      </c>
      <c r="F173" s="37">
        <v>95000</v>
      </c>
      <c r="G173" s="156"/>
    </row>
    <row r="174" spans="2:7" s="3" customFormat="1">
      <c r="B174" s="207" t="s">
        <v>213</v>
      </c>
      <c r="C174" s="5" t="s">
        <v>75</v>
      </c>
      <c r="D174" s="5" t="s">
        <v>212</v>
      </c>
      <c r="E174" s="4">
        <v>1.3</v>
      </c>
      <c r="F174" s="37">
        <v>95000</v>
      </c>
      <c r="G174" s="156"/>
    </row>
    <row r="175" spans="2:7" s="3" customFormat="1">
      <c r="B175" s="207" t="s">
        <v>102</v>
      </c>
      <c r="C175" s="65" t="s">
        <v>130</v>
      </c>
      <c r="D175" s="65" t="s">
        <v>28</v>
      </c>
      <c r="E175" s="69">
        <v>1.0900000000000001</v>
      </c>
      <c r="F175" s="37">
        <v>95000</v>
      </c>
      <c r="G175" s="156"/>
    </row>
    <row r="176" spans="2:7" s="3" customFormat="1" ht="15.6" thickBot="1">
      <c r="B176" s="209" t="s">
        <v>102</v>
      </c>
      <c r="C176" s="210" t="s">
        <v>214</v>
      </c>
      <c r="D176" s="211" t="s">
        <v>406</v>
      </c>
      <c r="E176" s="212">
        <v>0.2</v>
      </c>
      <c r="F176" s="214">
        <v>90000</v>
      </c>
      <c r="G176" s="156"/>
    </row>
    <row r="177" spans="2:7" s="3" customFormat="1" ht="16.2" thickBot="1">
      <c r="B177" s="306" t="s">
        <v>21</v>
      </c>
      <c r="C177" s="307"/>
      <c r="D177" s="307"/>
      <c r="E177" s="307"/>
      <c r="F177" s="308"/>
      <c r="G177" s="156"/>
    </row>
    <row r="178" spans="2:7">
      <c r="B178" s="61" t="s">
        <v>493</v>
      </c>
      <c r="C178" s="12" t="s">
        <v>494</v>
      </c>
      <c r="D178" s="12" t="s">
        <v>495</v>
      </c>
      <c r="E178" s="12">
        <v>0.57999999999999996</v>
      </c>
      <c r="F178" s="50">
        <v>63000</v>
      </c>
    </row>
    <row r="179" spans="2:7">
      <c r="B179" s="13" t="s">
        <v>611</v>
      </c>
      <c r="C179" s="9" t="s">
        <v>610</v>
      </c>
      <c r="D179" s="9" t="s">
        <v>22</v>
      </c>
      <c r="E179" s="9">
        <v>4.68</v>
      </c>
      <c r="F179" s="37">
        <v>50000</v>
      </c>
    </row>
    <row r="180" spans="2:7">
      <c r="B180" s="13" t="s">
        <v>493</v>
      </c>
      <c r="C180" s="9" t="s">
        <v>496</v>
      </c>
      <c r="D180" s="9" t="s">
        <v>495</v>
      </c>
      <c r="E180" s="9">
        <v>0.25</v>
      </c>
      <c r="F180" s="37">
        <v>63000</v>
      </c>
    </row>
    <row r="181" spans="2:7">
      <c r="B181" s="13" t="s">
        <v>493</v>
      </c>
      <c r="C181" s="9" t="s">
        <v>497</v>
      </c>
      <c r="D181" s="9" t="s">
        <v>498</v>
      </c>
      <c r="E181" s="9">
        <v>0.28999999999999998</v>
      </c>
      <c r="F181" s="37">
        <v>63000</v>
      </c>
    </row>
    <row r="182" spans="2:7" s="3" customFormat="1">
      <c r="B182" s="13" t="s">
        <v>493</v>
      </c>
      <c r="C182" s="9" t="s">
        <v>161</v>
      </c>
      <c r="D182" s="9" t="s">
        <v>323</v>
      </c>
      <c r="E182" s="4">
        <v>0.32</v>
      </c>
      <c r="F182" s="37">
        <v>63000</v>
      </c>
      <c r="G182" s="156"/>
    </row>
    <row r="183" spans="2:7" s="3" customFormat="1" ht="15.6" thickBot="1">
      <c r="B183" s="162" t="s">
        <v>493</v>
      </c>
      <c r="C183" s="213" t="s">
        <v>23</v>
      </c>
      <c r="D183" s="213" t="s">
        <v>24</v>
      </c>
      <c r="E183" s="148">
        <v>0.5</v>
      </c>
      <c r="F183" s="214">
        <v>57000</v>
      </c>
      <c r="G183" s="156"/>
    </row>
    <row r="184" spans="2:7" s="3" customFormat="1" ht="16.2" thickBot="1">
      <c r="B184" s="306" t="s">
        <v>724</v>
      </c>
      <c r="C184" s="307"/>
      <c r="D184" s="307"/>
      <c r="E184" s="307"/>
      <c r="F184" s="308"/>
      <c r="G184" s="156"/>
    </row>
    <row r="185" spans="2:7" s="3" customFormat="1" ht="15.6" thickBot="1">
      <c r="B185" s="236" t="s">
        <v>725</v>
      </c>
      <c r="C185" s="215">
        <v>200</v>
      </c>
      <c r="D185" s="215" t="s">
        <v>726</v>
      </c>
      <c r="E185" s="216" t="s">
        <v>727</v>
      </c>
      <c r="F185" s="37">
        <v>49000</v>
      </c>
      <c r="G185" s="156"/>
    </row>
    <row r="186" spans="2:7" s="3" customFormat="1" ht="16.2" thickBot="1">
      <c r="B186" s="306" t="s">
        <v>25</v>
      </c>
      <c r="C186" s="307"/>
      <c r="D186" s="307"/>
      <c r="E186" s="307"/>
      <c r="F186" s="308"/>
      <c r="G186" s="156"/>
    </row>
    <row r="187" spans="2:7" s="3" customFormat="1">
      <c r="B187" s="149">
        <v>20</v>
      </c>
      <c r="C187" s="165" t="s">
        <v>100</v>
      </c>
      <c r="D187" s="165"/>
      <c r="E187" s="166">
        <v>0.14000000000000001</v>
      </c>
      <c r="F187" s="167">
        <v>50000</v>
      </c>
      <c r="G187" s="156"/>
    </row>
    <row r="188" spans="2:7" s="3" customFormat="1">
      <c r="B188" s="13" t="s">
        <v>15</v>
      </c>
      <c r="C188" s="5" t="s">
        <v>216</v>
      </c>
      <c r="D188" s="5" t="s">
        <v>729</v>
      </c>
      <c r="E188" s="4">
        <v>5.46</v>
      </c>
      <c r="F188" s="71">
        <v>66000</v>
      </c>
      <c r="G188" s="156"/>
    </row>
    <row r="189" spans="2:7" s="3" customFormat="1">
      <c r="B189" s="13">
        <v>20</v>
      </c>
      <c r="C189" s="5" t="s">
        <v>728</v>
      </c>
      <c r="D189" s="5" t="s">
        <v>12</v>
      </c>
      <c r="E189" s="4">
        <v>2.2000000000000002</v>
      </c>
      <c r="F189" s="71">
        <v>63000</v>
      </c>
      <c r="G189" s="156"/>
    </row>
    <row r="190" spans="2:7" s="3" customFormat="1">
      <c r="B190" s="13">
        <v>20</v>
      </c>
      <c r="C190" s="5" t="s">
        <v>400</v>
      </c>
      <c r="D190" s="5" t="s">
        <v>499</v>
      </c>
      <c r="E190" s="4">
        <v>0.95</v>
      </c>
      <c r="F190" s="71">
        <v>66000</v>
      </c>
      <c r="G190" s="156"/>
    </row>
    <row r="191" spans="2:7" s="3" customFormat="1">
      <c r="B191" s="13" t="s">
        <v>15</v>
      </c>
      <c r="C191" s="9" t="s">
        <v>199</v>
      </c>
      <c r="D191" s="5" t="s">
        <v>200</v>
      </c>
      <c r="E191" s="26">
        <v>0.28899999999999998</v>
      </c>
      <c r="F191" s="71">
        <v>63000</v>
      </c>
      <c r="G191" s="156"/>
    </row>
    <row r="192" spans="2:7">
      <c r="B192" s="13" t="s">
        <v>15</v>
      </c>
      <c r="C192" s="9" t="s">
        <v>119</v>
      </c>
      <c r="D192" s="9" t="s">
        <v>326</v>
      </c>
      <c r="E192" s="4">
        <v>5.92</v>
      </c>
      <c r="F192" s="71">
        <v>79000</v>
      </c>
    </row>
    <row r="193" spans="2:7">
      <c r="B193" s="72">
        <v>20</v>
      </c>
      <c r="C193" s="34" t="s">
        <v>33</v>
      </c>
      <c r="D193" s="34" t="s">
        <v>616</v>
      </c>
      <c r="E193" s="4">
        <v>1.05</v>
      </c>
      <c r="F193" s="62">
        <v>90000</v>
      </c>
    </row>
    <row r="194" spans="2:7">
      <c r="B194" s="58" t="s">
        <v>15</v>
      </c>
      <c r="C194" s="34" t="s">
        <v>33</v>
      </c>
      <c r="D194" s="34" t="s">
        <v>730</v>
      </c>
      <c r="E194" s="4">
        <v>1.21</v>
      </c>
      <c r="F194" s="62">
        <v>92000</v>
      </c>
    </row>
    <row r="195" spans="2:7">
      <c r="B195" s="58" t="s">
        <v>615</v>
      </c>
      <c r="C195" s="34" t="s">
        <v>33</v>
      </c>
      <c r="D195" s="34" t="s">
        <v>614</v>
      </c>
      <c r="E195" s="4">
        <v>4.93</v>
      </c>
      <c r="F195" s="62">
        <v>98000</v>
      </c>
    </row>
    <row r="196" spans="2:7">
      <c r="B196" s="58" t="s">
        <v>615</v>
      </c>
      <c r="C196" s="34" t="s">
        <v>34</v>
      </c>
      <c r="D196" s="34" t="s">
        <v>617</v>
      </c>
      <c r="E196" s="4">
        <v>1.54</v>
      </c>
      <c r="F196" s="62">
        <v>99500</v>
      </c>
    </row>
    <row r="197" spans="2:7" s="3" customFormat="1">
      <c r="B197" s="13">
        <v>20</v>
      </c>
      <c r="C197" s="5" t="s">
        <v>248</v>
      </c>
      <c r="D197" s="9" t="s">
        <v>249</v>
      </c>
      <c r="E197" s="4">
        <v>40</v>
      </c>
      <c r="F197" s="37">
        <v>109000</v>
      </c>
      <c r="G197" s="156"/>
    </row>
    <row r="198" spans="2:7" s="3" customFormat="1">
      <c r="B198" s="13">
        <v>20</v>
      </c>
      <c r="C198" s="5" t="s">
        <v>248</v>
      </c>
      <c r="D198" s="9" t="s">
        <v>618</v>
      </c>
      <c r="E198" s="4">
        <v>2.7</v>
      </c>
      <c r="F198" s="37">
        <v>95000</v>
      </c>
      <c r="G198" s="156"/>
    </row>
    <row r="199" spans="2:7" s="3" customFormat="1">
      <c r="B199" s="72" t="s">
        <v>101</v>
      </c>
      <c r="C199" s="34" t="s">
        <v>180</v>
      </c>
      <c r="D199" s="36" t="s">
        <v>242</v>
      </c>
      <c r="E199" s="4">
        <v>2.41</v>
      </c>
      <c r="F199" s="62">
        <v>150000</v>
      </c>
      <c r="G199" s="156"/>
    </row>
    <row r="200" spans="2:7" s="3" customFormat="1">
      <c r="B200" s="41" t="s">
        <v>241</v>
      </c>
      <c r="C200" s="5" t="s">
        <v>79</v>
      </c>
      <c r="D200" s="6" t="s">
        <v>680</v>
      </c>
      <c r="E200" s="4">
        <v>3.89</v>
      </c>
      <c r="F200" s="37">
        <v>75000</v>
      </c>
      <c r="G200" s="156"/>
    </row>
    <row r="201" spans="2:7" s="3" customFormat="1">
      <c r="B201" s="72">
        <v>20</v>
      </c>
      <c r="C201" s="34" t="s">
        <v>181</v>
      </c>
      <c r="D201" s="36" t="s">
        <v>219</v>
      </c>
      <c r="E201" s="4">
        <v>5.2969999999999997</v>
      </c>
      <c r="F201" s="62">
        <v>90000</v>
      </c>
      <c r="G201" s="156"/>
    </row>
    <row r="202" spans="2:7" s="3" customFormat="1">
      <c r="B202" s="58" t="s">
        <v>38</v>
      </c>
      <c r="C202" s="34" t="s">
        <v>182</v>
      </c>
      <c r="D202" s="36" t="s">
        <v>183</v>
      </c>
      <c r="E202" s="4">
        <v>4.5549999999999997</v>
      </c>
      <c r="F202" s="62">
        <v>90000</v>
      </c>
      <c r="G202" s="156"/>
    </row>
    <row r="203" spans="2:7" s="3" customFormat="1">
      <c r="B203" s="58">
        <v>3</v>
      </c>
      <c r="C203" s="34" t="s">
        <v>36</v>
      </c>
      <c r="D203" s="34" t="s">
        <v>619</v>
      </c>
      <c r="E203" s="4">
        <v>1</v>
      </c>
      <c r="F203" s="62">
        <v>95000</v>
      </c>
      <c r="G203" s="156"/>
    </row>
    <row r="204" spans="2:7" s="3" customFormat="1">
      <c r="B204" s="58" t="s">
        <v>221</v>
      </c>
      <c r="C204" s="34" t="s">
        <v>37</v>
      </c>
      <c r="D204" s="34" t="s">
        <v>222</v>
      </c>
      <c r="E204" s="4">
        <v>8.64</v>
      </c>
      <c r="F204" s="62">
        <v>79000</v>
      </c>
      <c r="G204" s="156"/>
    </row>
    <row r="205" spans="2:7" s="3" customFormat="1">
      <c r="B205" s="58" t="s">
        <v>15</v>
      </c>
      <c r="C205" s="34" t="s">
        <v>62</v>
      </c>
      <c r="D205" s="34" t="s">
        <v>223</v>
      </c>
      <c r="E205" s="4">
        <v>2.5230000000000001</v>
      </c>
      <c r="F205" s="62">
        <v>93000</v>
      </c>
      <c r="G205" s="156"/>
    </row>
    <row r="206" spans="2:7" s="3" customFormat="1">
      <c r="B206" s="58" t="s">
        <v>220</v>
      </c>
      <c r="C206" s="34" t="s">
        <v>62</v>
      </c>
      <c r="D206" s="36"/>
      <c r="E206" s="4">
        <v>107.52</v>
      </c>
      <c r="F206" s="62">
        <v>70000</v>
      </c>
      <c r="G206" s="156"/>
    </row>
    <row r="207" spans="2:7">
      <c r="B207" s="58">
        <v>20</v>
      </c>
      <c r="C207" s="34" t="s">
        <v>142</v>
      </c>
      <c r="D207" s="34" t="s">
        <v>224</v>
      </c>
      <c r="E207" s="4">
        <v>1.23</v>
      </c>
      <c r="F207" s="62">
        <v>92000</v>
      </c>
    </row>
    <row r="208" spans="2:7">
      <c r="B208" s="58">
        <v>20</v>
      </c>
      <c r="C208" s="34" t="s">
        <v>142</v>
      </c>
      <c r="D208" s="34" t="s">
        <v>620</v>
      </c>
      <c r="E208" s="4">
        <v>1.5940000000000001</v>
      </c>
      <c r="F208" s="62">
        <v>92000</v>
      </c>
    </row>
    <row r="209" spans="2:7">
      <c r="B209" s="58">
        <v>20</v>
      </c>
      <c r="C209" s="34" t="s">
        <v>143</v>
      </c>
      <c r="D209" s="34" t="s">
        <v>461</v>
      </c>
      <c r="E209" s="4">
        <v>0.98</v>
      </c>
      <c r="F209" s="62">
        <v>80000</v>
      </c>
    </row>
    <row r="210" spans="2:7">
      <c r="B210" s="58">
        <v>20</v>
      </c>
      <c r="C210" s="34" t="s">
        <v>143</v>
      </c>
      <c r="D210" s="36" t="s">
        <v>731</v>
      </c>
      <c r="E210" s="4">
        <v>17.02</v>
      </c>
      <c r="F210" s="62">
        <v>95000</v>
      </c>
    </row>
    <row r="211" spans="2:7">
      <c r="B211" s="58">
        <v>20</v>
      </c>
      <c r="C211" s="34" t="s">
        <v>184</v>
      </c>
      <c r="D211" s="36" t="s">
        <v>225</v>
      </c>
      <c r="E211" s="4">
        <v>9.7309999999999999</v>
      </c>
      <c r="F211" s="62">
        <v>93000</v>
      </c>
    </row>
    <row r="212" spans="2:7">
      <c r="B212" s="58">
        <v>20</v>
      </c>
      <c r="C212" s="34" t="s">
        <v>184</v>
      </c>
      <c r="D212" s="36" t="s">
        <v>226</v>
      </c>
      <c r="E212" s="4">
        <v>2.6240000000000001</v>
      </c>
      <c r="F212" s="62">
        <v>80000</v>
      </c>
    </row>
    <row r="213" spans="2:7">
      <c r="B213" s="58">
        <v>20</v>
      </c>
      <c r="C213" s="34" t="s">
        <v>144</v>
      </c>
      <c r="D213" s="36" t="s">
        <v>227</v>
      </c>
      <c r="E213" s="4">
        <v>6.0410000000000004</v>
      </c>
      <c r="F213" s="62">
        <v>94000</v>
      </c>
      <c r="G213" s="2"/>
    </row>
    <row r="214" spans="2:7">
      <c r="B214" s="58" t="s">
        <v>101</v>
      </c>
      <c r="C214" s="34" t="s">
        <v>732</v>
      </c>
      <c r="D214" s="36" t="s">
        <v>733</v>
      </c>
      <c r="E214" s="4">
        <v>23</v>
      </c>
      <c r="F214" s="62">
        <v>99000</v>
      </c>
      <c r="G214" s="2"/>
    </row>
    <row r="215" spans="2:7">
      <c r="B215" s="58"/>
      <c r="C215" s="34" t="s">
        <v>734</v>
      </c>
      <c r="D215" s="36" t="s">
        <v>735</v>
      </c>
      <c r="E215" s="4">
        <v>5.6</v>
      </c>
      <c r="F215" s="62">
        <v>99000</v>
      </c>
      <c r="G215" s="2"/>
    </row>
    <row r="216" spans="2:7">
      <c r="B216" s="58" t="s">
        <v>462</v>
      </c>
      <c r="C216" s="34" t="s">
        <v>145</v>
      </c>
      <c r="D216" s="36" t="s">
        <v>243</v>
      </c>
      <c r="E216" s="4">
        <v>6.181</v>
      </c>
      <c r="F216" s="62">
        <v>80000</v>
      </c>
      <c r="G216" s="2"/>
    </row>
    <row r="217" spans="2:7">
      <c r="B217" s="58"/>
      <c r="C217" s="5" t="s">
        <v>500</v>
      </c>
      <c r="D217" s="9" t="s">
        <v>621</v>
      </c>
      <c r="E217" s="20">
        <v>4.3</v>
      </c>
      <c r="F217" s="37">
        <v>85000</v>
      </c>
      <c r="G217" s="2"/>
    </row>
    <row r="218" spans="2:7">
      <c r="B218" s="58"/>
      <c r="C218" s="9" t="s">
        <v>463</v>
      </c>
      <c r="D218" s="9" t="s">
        <v>501</v>
      </c>
      <c r="E218" s="4">
        <v>5.19</v>
      </c>
      <c r="F218" s="37">
        <v>97000</v>
      </c>
      <c r="G218" s="2"/>
    </row>
    <row r="219" spans="2:7" ht="16.2" thickBot="1">
      <c r="B219" s="312" t="s">
        <v>43</v>
      </c>
      <c r="C219" s="313"/>
      <c r="D219" s="313"/>
      <c r="E219" s="313"/>
      <c r="F219" s="314"/>
      <c r="G219" s="2"/>
    </row>
    <row r="220" spans="2:7">
      <c r="B220" s="61">
        <v>20</v>
      </c>
      <c r="C220" s="12" t="s">
        <v>736</v>
      </c>
      <c r="D220" s="194" t="s">
        <v>399</v>
      </c>
      <c r="E220" s="52">
        <v>0.05</v>
      </c>
      <c r="F220" s="50">
        <v>250000</v>
      </c>
      <c r="G220" s="2"/>
    </row>
    <row r="221" spans="2:7">
      <c r="B221" s="13">
        <v>20</v>
      </c>
      <c r="C221" s="9" t="s">
        <v>138</v>
      </c>
      <c r="D221" s="60" t="s">
        <v>162</v>
      </c>
      <c r="E221" s="4">
        <v>16.3</v>
      </c>
      <c r="F221" s="37">
        <v>250000</v>
      </c>
      <c r="G221" s="2"/>
    </row>
    <row r="222" spans="2:7">
      <c r="B222" s="13">
        <v>20</v>
      </c>
      <c r="C222" s="9" t="s">
        <v>622</v>
      </c>
      <c r="D222" s="60" t="s">
        <v>623</v>
      </c>
      <c r="E222" s="4">
        <v>1.43</v>
      </c>
      <c r="F222" s="37">
        <v>250000</v>
      </c>
      <c r="G222" s="2"/>
    </row>
    <row r="223" spans="2:7">
      <c r="B223" s="13">
        <v>20</v>
      </c>
      <c r="C223" s="9" t="s">
        <v>160</v>
      </c>
      <c r="D223" s="9" t="s">
        <v>267</v>
      </c>
      <c r="E223" s="4">
        <v>0.23</v>
      </c>
      <c r="F223" s="37">
        <v>250000</v>
      </c>
      <c r="G223" s="2"/>
    </row>
    <row r="224" spans="2:7">
      <c r="B224" s="13">
        <v>20</v>
      </c>
      <c r="C224" s="9" t="s">
        <v>624</v>
      </c>
      <c r="D224" s="9" t="s">
        <v>625</v>
      </c>
      <c r="E224" s="4">
        <v>0.03</v>
      </c>
      <c r="F224" s="37">
        <v>250000</v>
      </c>
      <c r="G224" s="2"/>
    </row>
    <row r="225" spans="2:7">
      <c r="B225" s="13">
        <v>20</v>
      </c>
      <c r="C225" s="9" t="s">
        <v>39</v>
      </c>
      <c r="D225" s="60" t="s">
        <v>22</v>
      </c>
      <c r="E225" s="4">
        <v>0.71599999999999997</v>
      </c>
      <c r="F225" s="37">
        <v>250000</v>
      </c>
    </row>
    <row r="226" spans="2:7">
      <c r="B226" s="13">
        <v>20</v>
      </c>
      <c r="C226" s="9" t="s">
        <v>626</v>
      </c>
      <c r="D226" s="60"/>
      <c r="E226" s="4">
        <v>0.09</v>
      </c>
      <c r="F226" s="37">
        <v>250000</v>
      </c>
    </row>
    <row r="227" spans="2:7">
      <c r="B227" s="13">
        <v>20</v>
      </c>
      <c r="C227" s="9" t="s">
        <v>137</v>
      </c>
      <c r="D227" s="60" t="s">
        <v>163</v>
      </c>
      <c r="E227" s="4">
        <v>5.01</v>
      </c>
      <c r="F227" s="37">
        <v>200000</v>
      </c>
    </row>
    <row r="228" spans="2:7" ht="15.6">
      <c r="B228" s="13">
        <v>20</v>
      </c>
      <c r="C228" s="9" t="s">
        <v>139</v>
      </c>
      <c r="D228" s="60" t="s">
        <v>737</v>
      </c>
      <c r="E228" s="4">
        <v>0.81</v>
      </c>
      <c r="F228" s="37">
        <v>200000</v>
      </c>
    </row>
    <row r="229" spans="2:7">
      <c r="B229" s="13">
        <v>20</v>
      </c>
      <c r="C229" s="9" t="s">
        <v>161</v>
      </c>
      <c r="D229" s="9" t="s">
        <v>257</v>
      </c>
      <c r="E229" s="4">
        <v>1.49</v>
      </c>
      <c r="F229" s="37">
        <v>145000</v>
      </c>
    </row>
    <row r="230" spans="2:7">
      <c r="B230" s="13" t="s">
        <v>15</v>
      </c>
      <c r="C230" s="9" t="s">
        <v>161</v>
      </c>
      <c r="D230" s="9" t="s">
        <v>231</v>
      </c>
      <c r="E230" s="4">
        <v>0.84</v>
      </c>
      <c r="F230" s="62">
        <v>149000</v>
      </c>
    </row>
    <row r="231" spans="2:7">
      <c r="B231" s="13">
        <v>20</v>
      </c>
      <c r="C231" s="9" t="s">
        <v>327</v>
      </c>
      <c r="D231" s="9" t="s">
        <v>627</v>
      </c>
      <c r="E231" s="4">
        <v>7.02</v>
      </c>
      <c r="F231" s="37">
        <v>160000</v>
      </c>
    </row>
    <row r="232" spans="2:7" s="3" customFormat="1">
      <c r="B232" s="13">
        <v>20</v>
      </c>
      <c r="C232" s="9" t="s">
        <v>128</v>
      </c>
      <c r="D232" s="60" t="s">
        <v>328</v>
      </c>
      <c r="E232" s="4">
        <v>0.42</v>
      </c>
      <c r="F232" s="37">
        <v>135000</v>
      </c>
      <c r="G232" s="156"/>
    </row>
    <row r="233" spans="2:7">
      <c r="B233" s="13">
        <v>20</v>
      </c>
      <c r="C233" s="9" t="s">
        <v>41</v>
      </c>
      <c r="D233" s="9" t="s">
        <v>440</v>
      </c>
      <c r="E233" s="4">
        <v>1</v>
      </c>
      <c r="F233" s="37">
        <v>135000</v>
      </c>
      <c r="G233" s="146" t="s">
        <v>823</v>
      </c>
    </row>
    <row r="234" spans="2:7">
      <c r="B234" s="13">
        <v>20</v>
      </c>
      <c r="C234" s="9" t="s">
        <v>45</v>
      </c>
      <c r="D234" s="60" t="s">
        <v>46</v>
      </c>
      <c r="E234" s="4">
        <v>0.11</v>
      </c>
      <c r="F234" s="37">
        <v>135000</v>
      </c>
    </row>
    <row r="235" spans="2:7">
      <c r="B235" s="13">
        <v>20</v>
      </c>
      <c r="C235" s="9" t="s">
        <v>164</v>
      </c>
      <c r="D235" s="9" t="s">
        <v>738</v>
      </c>
      <c r="E235" s="4">
        <v>4.25</v>
      </c>
      <c r="F235" s="37">
        <v>135000</v>
      </c>
    </row>
    <row r="236" spans="2:7">
      <c r="B236" s="13" t="s">
        <v>15</v>
      </c>
      <c r="C236" s="9" t="s">
        <v>704</v>
      </c>
      <c r="D236" s="9" t="s">
        <v>129</v>
      </c>
      <c r="E236" s="4">
        <v>2.2599999999999998</v>
      </c>
      <c r="F236" s="37">
        <v>139000</v>
      </c>
    </row>
    <row r="237" spans="2:7">
      <c r="B237" s="13">
        <v>45</v>
      </c>
      <c r="C237" s="9" t="s">
        <v>47</v>
      </c>
      <c r="D237" s="60" t="s">
        <v>48</v>
      </c>
      <c r="E237" s="4">
        <v>0.18</v>
      </c>
      <c r="F237" s="37">
        <v>135000</v>
      </c>
    </row>
    <row r="238" spans="2:7">
      <c r="B238" s="13">
        <v>20</v>
      </c>
      <c r="C238" s="9" t="s">
        <v>597</v>
      </c>
      <c r="D238" s="60" t="s">
        <v>598</v>
      </c>
      <c r="E238" s="4">
        <v>0.72</v>
      </c>
      <c r="F238" s="37">
        <v>135000</v>
      </c>
      <c r="G238" s="146" t="s">
        <v>823</v>
      </c>
    </row>
    <row r="239" spans="2:7">
      <c r="B239" s="13">
        <v>20</v>
      </c>
      <c r="C239" s="9" t="s">
        <v>49</v>
      </c>
      <c r="D239" s="60" t="s">
        <v>129</v>
      </c>
      <c r="E239" s="4">
        <v>4.21</v>
      </c>
      <c r="F239" s="37">
        <v>135000</v>
      </c>
      <c r="G239" s="146" t="s">
        <v>823</v>
      </c>
    </row>
    <row r="240" spans="2:7">
      <c r="B240" s="13">
        <v>20</v>
      </c>
      <c r="C240" s="9" t="s">
        <v>400</v>
      </c>
      <c r="D240" s="60" t="s">
        <v>739</v>
      </c>
      <c r="E240" s="4">
        <v>0.43</v>
      </c>
      <c r="F240" s="37">
        <v>135000</v>
      </c>
    </row>
    <row r="241" spans="2:7">
      <c r="B241" s="13">
        <v>45</v>
      </c>
      <c r="C241" s="9" t="s">
        <v>50</v>
      </c>
      <c r="D241" s="60" t="s">
        <v>48</v>
      </c>
      <c r="E241" s="4">
        <v>0.28000000000000003</v>
      </c>
      <c r="F241" s="37">
        <v>135000</v>
      </c>
    </row>
    <row r="242" spans="2:7">
      <c r="B242" s="13" t="s">
        <v>15</v>
      </c>
      <c r="C242" s="9" t="s">
        <v>740</v>
      </c>
      <c r="D242" s="60" t="s">
        <v>741</v>
      </c>
      <c r="E242" s="4">
        <v>0.71</v>
      </c>
      <c r="F242" s="37">
        <v>139000</v>
      </c>
    </row>
    <row r="243" spans="2:7">
      <c r="B243" s="13">
        <v>20</v>
      </c>
      <c r="C243" s="9" t="s">
        <v>502</v>
      </c>
      <c r="D243" s="60" t="s">
        <v>503</v>
      </c>
      <c r="E243" s="4">
        <v>2.52</v>
      </c>
      <c r="F243" s="37">
        <v>135000</v>
      </c>
    </row>
    <row r="244" spans="2:7">
      <c r="B244" s="13" t="s">
        <v>15</v>
      </c>
      <c r="C244" s="9" t="s">
        <v>374</v>
      </c>
      <c r="D244" s="195" t="s">
        <v>373</v>
      </c>
      <c r="E244" s="113">
        <v>1.76</v>
      </c>
      <c r="F244" s="37">
        <v>139000</v>
      </c>
    </row>
    <row r="245" spans="2:7">
      <c r="B245" s="13" t="s">
        <v>272</v>
      </c>
      <c r="C245" s="9" t="s">
        <v>258</v>
      </c>
      <c r="D245" s="60" t="s">
        <v>259</v>
      </c>
      <c r="E245" s="4">
        <v>1.6</v>
      </c>
      <c r="F245" s="37">
        <v>135000</v>
      </c>
    </row>
    <row r="246" spans="2:7">
      <c r="B246" s="13">
        <v>35</v>
      </c>
      <c r="C246" s="9" t="s">
        <v>273</v>
      </c>
      <c r="D246" s="60" t="s">
        <v>274</v>
      </c>
      <c r="E246" s="4">
        <v>0.376</v>
      </c>
      <c r="F246" s="37">
        <v>135000</v>
      </c>
    </row>
    <row r="247" spans="2:7">
      <c r="B247" s="13">
        <v>35</v>
      </c>
      <c r="C247" s="9" t="s">
        <v>235</v>
      </c>
      <c r="D247" s="60" t="s">
        <v>275</v>
      </c>
      <c r="E247" s="4">
        <v>0.54</v>
      </c>
      <c r="F247" s="37">
        <v>135000</v>
      </c>
    </row>
    <row r="248" spans="2:7">
      <c r="B248" s="13" t="s">
        <v>15</v>
      </c>
      <c r="C248" s="9" t="s">
        <v>397</v>
      </c>
      <c r="D248" s="60" t="s">
        <v>401</v>
      </c>
      <c r="E248" s="4">
        <v>0.63</v>
      </c>
      <c r="F248" s="37">
        <v>139000</v>
      </c>
    </row>
    <row r="249" spans="2:7">
      <c r="B249" s="13">
        <v>20</v>
      </c>
      <c r="C249" s="9" t="s">
        <v>376</v>
      </c>
      <c r="D249" s="195" t="s">
        <v>375</v>
      </c>
      <c r="E249" s="195">
        <v>3.21</v>
      </c>
      <c r="F249" s="37">
        <v>135000</v>
      </c>
    </row>
    <row r="250" spans="2:7">
      <c r="B250" s="13" t="s">
        <v>628</v>
      </c>
      <c r="C250" s="9" t="s">
        <v>376</v>
      </c>
      <c r="D250" s="195" t="s">
        <v>629</v>
      </c>
      <c r="E250" s="195">
        <v>5.03</v>
      </c>
      <c r="F250" s="37">
        <v>139000</v>
      </c>
    </row>
    <row r="251" spans="2:7">
      <c r="B251" s="13">
        <v>20</v>
      </c>
      <c r="C251" s="9" t="s">
        <v>147</v>
      </c>
      <c r="D251" s="9" t="s">
        <v>329</v>
      </c>
      <c r="E251" s="4">
        <v>1.7</v>
      </c>
      <c r="F251" s="37">
        <v>135000</v>
      </c>
    </row>
    <row r="252" spans="2:7">
      <c r="B252" s="13" t="s">
        <v>744</v>
      </c>
      <c r="C252" s="9" t="s">
        <v>105</v>
      </c>
      <c r="D252" s="9" t="s">
        <v>745</v>
      </c>
      <c r="E252" s="4">
        <v>5.14</v>
      </c>
      <c r="F252" s="37">
        <v>139000</v>
      </c>
    </row>
    <row r="253" spans="2:7">
      <c r="B253" s="13" t="s">
        <v>44</v>
      </c>
      <c r="C253" s="9" t="s">
        <v>746</v>
      </c>
      <c r="D253" s="9" t="s">
        <v>747</v>
      </c>
      <c r="E253" s="4">
        <v>1.56</v>
      </c>
      <c r="F253" s="37">
        <v>139000</v>
      </c>
    </row>
    <row r="254" spans="2:7">
      <c r="B254" s="13">
        <v>20</v>
      </c>
      <c r="C254" s="9" t="s">
        <v>504</v>
      </c>
      <c r="D254" s="9" t="s">
        <v>505</v>
      </c>
      <c r="E254" s="4">
        <v>0.21</v>
      </c>
      <c r="F254" s="37">
        <v>135000</v>
      </c>
    </row>
    <row r="255" spans="2:7">
      <c r="B255" s="13">
        <v>20</v>
      </c>
      <c r="C255" s="9" t="s">
        <v>75</v>
      </c>
      <c r="D255" s="9" t="s">
        <v>598</v>
      </c>
      <c r="E255" s="4">
        <v>0.52</v>
      </c>
      <c r="F255" s="37">
        <v>135000</v>
      </c>
      <c r="G255" s="146" t="s">
        <v>823</v>
      </c>
    </row>
    <row r="256" spans="2:7">
      <c r="B256" s="58">
        <v>20</v>
      </c>
      <c r="C256" s="9" t="s">
        <v>124</v>
      </c>
      <c r="D256" s="60" t="s">
        <v>748</v>
      </c>
      <c r="E256" s="56">
        <v>0.36</v>
      </c>
      <c r="F256" s="37">
        <v>155000</v>
      </c>
    </row>
    <row r="257" spans="2:6">
      <c r="B257" s="13" t="s">
        <v>15</v>
      </c>
      <c r="C257" s="9" t="s">
        <v>51</v>
      </c>
      <c r="D257" s="9" t="s">
        <v>749</v>
      </c>
      <c r="E257" s="4">
        <v>5.01</v>
      </c>
      <c r="F257" s="37">
        <v>139000</v>
      </c>
    </row>
    <row r="258" spans="2:6">
      <c r="B258" s="13">
        <v>20</v>
      </c>
      <c r="C258" s="9" t="s">
        <v>217</v>
      </c>
      <c r="D258" s="9" t="s">
        <v>506</v>
      </c>
      <c r="E258" s="4">
        <v>0.43</v>
      </c>
      <c r="F258" s="37">
        <v>135000</v>
      </c>
    </row>
    <row r="259" spans="2:6">
      <c r="B259" s="13" t="s">
        <v>15</v>
      </c>
      <c r="C259" s="9" t="s">
        <v>402</v>
      </c>
      <c r="D259" s="9" t="s">
        <v>750</v>
      </c>
      <c r="E259" s="4">
        <v>18.63</v>
      </c>
      <c r="F259" s="37">
        <v>139000</v>
      </c>
    </row>
    <row r="260" spans="2:6">
      <c r="B260" s="13" t="s">
        <v>15</v>
      </c>
      <c r="C260" s="124" t="s">
        <v>233</v>
      </c>
      <c r="D260" s="60" t="s">
        <v>330</v>
      </c>
      <c r="E260" s="102">
        <v>0.22</v>
      </c>
      <c r="F260" s="37">
        <v>139000</v>
      </c>
    </row>
    <row r="261" spans="2:6">
      <c r="B261" s="13">
        <v>20</v>
      </c>
      <c r="C261" s="9" t="s">
        <v>185</v>
      </c>
      <c r="D261" s="60" t="s">
        <v>331</v>
      </c>
      <c r="E261" s="4">
        <v>4.7699999999999996</v>
      </c>
      <c r="F261" s="37">
        <v>135000</v>
      </c>
    </row>
    <row r="262" spans="2:6">
      <c r="B262" s="13" t="s">
        <v>15</v>
      </c>
      <c r="C262" s="9" t="s">
        <v>185</v>
      </c>
      <c r="D262" s="60" t="s">
        <v>507</v>
      </c>
      <c r="E262" s="4">
        <v>0.55000000000000004</v>
      </c>
      <c r="F262" s="37">
        <v>139000</v>
      </c>
    </row>
    <row r="263" spans="2:6">
      <c r="B263" s="13" t="s">
        <v>15</v>
      </c>
      <c r="C263" s="9" t="s">
        <v>80</v>
      </c>
      <c r="D263" s="60" t="s">
        <v>508</v>
      </c>
      <c r="E263" s="4">
        <v>0.52</v>
      </c>
      <c r="F263" s="37">
        <v>139000</v>
      </c>
    </row>
    <row r="264" spans="2:6">
      <c r="B264" s="13" t="s">
        <v>15</v>
      </c>
      <c r="C264" s="9" t="s">
        <v>260</v>
      </c>
      <c r="D264" s="60" t="s">
        <v>261</v>
      </c>
      <c r="E264" s="4">
        <v>1.43</v>
      </c>
      <c r="F264" s="37">
        <v>139000</v>
      </c>
    </row>
    <row r="265" spans="2:6">
      <c r="B265" s="13" t="s">
        <v>44</v>
      </c>
      <c r="C265" s="9" t="s">
        <v>751</v>
      </c>
      <c r="D265" s="60" t="s">
        <v>752</v>
      </c>
      <c r="E265" s="4">
        <v>2.34</v>
      </c>
      <c r="F265" s="37">
        <v>139000</v>
      </c>
    </row>
    <row r="266" spans="2:6">
      <c r="B266" s="13">
        <v>10</v>
      </c>
      <c r="C266" s="9" t="s">
        <v>179</v>
      </c>
      <c r="D266" s="9" t="s">
        <v>204</v>
      </c>
      <c r="E266" s="4">
        <v>0.53500000000000003</v>
      </c>
      <c r="F266" s="37">
        <v>135000</v>
      </c>
    </row>
    <row r="267" spans="2:6">
      <c r="B267" s="13" t="s">
        <v>15</v>
      </c>
      <c r="C267" s="9" t="s">
        <v>630</v>
      </c>
      <c r="D267" s="9" t="s">
        <v>631</v>
      </c>
      <c r="E267" s="4">
        <v>1.03</v>
      </c>
      <c r="F267" s="37">
        <v>139000</v>
      </c>
    </row>
    <row r="268" spans="2:6">
      <c r="B268" s="13" t="s">
        <v>15</v>
      </c>
      <c r="C268" s="9" t="s">
        <v>601</v>
      </c>
      <c r="D268" s="9" t="s">
        <v>753</v>
      </c>
      <c r="E268" s="4">
        <v>0.39</v>
      </c>
      <c r="F268" s="37">
        <v>139000</v>
      </c>
    </row>
    <row r="269" spans="2:6">
      <c r="B269" s="13" t="s">
        <v>15</v>
      </c>
      <c r="C269" s="9" t="s">
        <v>63</v>
      </c>
      <c r="D269" s="60" t="s">
        <v>377</v>
      </c>
      <c r="E269" s="4">
        <v>16.84</v>
      </c>
      <c r="F269" s="37">
        <v>139000</v>
      </c>
    </row>
    <row r="270" spans="2:6">
      <c r="B270" s="13" t="s">
        <v>44</v>
      </c>
      <c r="C270" s="9" t="s">
        <v>63</v>
      </c>
      <c r="D270" s="60" t="s">
        <v>465</v>
      </c>
      <c r="E270" s="4">
        <v>10.92</v>
      </c>
      <c r="F270" s="37">
        <v>139000</v>
      </c>
    </row>
    <row r="271" spans="2:6">
      <c r="B271" s="13">
        <v>20</v>
      </c>
      <c r="C271" s="9" t="s">
        <v>755</v>
      </c>
      <c r="D271" s="60" t="s">
        <v>756</v>
      </c>
      <c r="E271" s="4">
        <v>7.03</v>
      </c>
      <c r="F271" s="37">
        <v>135000</v>
      </c>
    </row>
    <row r="272" spans="2:6">
      <c r="B272" s="13" t="s">
        <v>15</v>
      </c>
      <c r="C272" s="9" t="s">
        <v>755</v>
      </c>
      <c r="D272" s="60"/>
      <c r="E272" s="4">
        <v>150</v>
      </c>
      <c r="F272" s="37">
        <v>139000</v>
      </c>
    </row>
    <row r="273" spans="2:6">
      <c r="B273" s="13" t="s">
        <v>150</v>
      </c>
      <c r="C273" s="9" t="s">
        <v>186</v>
      </c>
      <c r="D273" s="9" t="s">
        <v>292</v>
      </c>
      <c r="E273" s="4">
        <v>0.63</v>
      </c>
      <c r="F273" s="37">
        <v>135000</v>
      </c>
    </row>
    <row r="274" spans="2:6">
      <c r="B274" s="13">
        <v>20</v>
      </c>
      <c r="C274" s="9" t="s">
        <v>757</v>
      </c>
      <c r="D274" s="9" t="s">
        <v>758</v>
      </c>
      <c r="E274" s="4">
        <v>1.65</v>
      </c>
      <c r="F274" s="37">
        <v>135000</v>
      </c>
    </row>
    <row r="275" spans="2:6">
      <c r="B275" s="13">
        <v>20</v>
      </c>
      <c r="C275" s="9" t="s">
        <v>509</v>
      </c>
      <c r="D275" s="34" t="s">
        <v>510</v>
      </c>
      <c r="E275" s="4">
        <v>0.78</v>
      </c>
      <c r="F275" s="37">
        <v>135000</v>
      </c>
    </row>
    <row r="276" spans="2:6">
      <c r="B276" s="13">
        <v>20</v>
      </c>
      <c r="C276" s="9" t="s">
        <v>76</v>
      </c>
      <c r="D276" s="34" t="s">
        <v>759</v>
      </c>
      <c r="E276" s="4">
        <v>6.1</v>
      </c>
      <c r="F276" s="37">
        <v>135000</v>
      </c>
    </row>
    <row r="277" spans="2:6">
      <c r="B277" s="13" t="s">
        <v>466</v>
      </c>
      <c r="C277" s="9" t="s">
        <v>467</v>
      </c>
      <c r="D277" s="35" t="s">
        <v>760</v>
      </c>
      <c r="E277" s="56">
        <v>5.7</v>
      </c>
      <c r="F277" s="37">
        <v>105000</v>
      </c>
    </row>
    <row r="278" spans="2:6">
      <c r="B278" s="13">
        <v>20</v>
      </c>
      <c r="C278" s="9" t="s">
        <v>58</v>
      </c>
      <c r="D278" s="60" t="s">
        <v>632</v>
      </c>
      <c r="E278" s="4">
        <v>30.82</v>
      </c>
      <c r="F278" s="37">
        <v>135000</v>
      </c>
    </row>
    <row r="279" spans="2:6">
      <c r="B279" s="13" t="s">
        <v>466</v>
      </c>
      <c r="C279" s="9" t="s">
        <v>58</v>
      </c>
      <c r="D279" s="60" t="s">
        <v>761</v>
      </c>
      <c r="E279" s="4">
        <v>2.98</v>
      </c>
      <c r="F279" s="37">
        <v>105000</v>
      </c>
    </row>
    <row r="280" spans="2:6">
      <c r="B280" s="13" t="s">
        <v>15</v>
      </c>
      <c r="C280" s="9" t="s">
        <v>148</v>
      </c>
      <c r="D280" s="9" t="s">
        <v>762</v>
      </c>
      <c r="E280" s="4">
        <v>3.22</v>
      </c>
      <c r="F280" s="37">
        <v>139000</v>
      </c>
    </row>
    <row r="281" spans="2:6">
      <c r="B281" s="13" t="s">
        <v>272</v>
      </c>
      <c r="C281" s="9" t="s">
        <v>276</v>
      </c>
      <c r="D281" s="60" t="s">
        <v>277</v>
      </c>
      <c r="E281" s="4">
        <v>1.1200000000000001</v>
      </c>
      <c r="F281" s="37">
        <v>135000</v>
      </c>
    </row>
    <row r="282" spans="2:6">
      <c r="B282" s="13" t="s">
        <v>15</v>
      </c>
      <c r="C282" s="9" t="s">
        <v>468</v>
      </c>
      <c r="D282" s="60" t="s">
        <v>469</v>
      </c>
      <c r="E282" s="4">
        <v>5.99</v>
      </c>
      <c r="F282" s="37">
        <v>139000</v>
      </c>
    </row>
    <row r="283" spans="2:6">
      <c r="B283" s="13">
        <v>20</v>
      </c>
      <c r="C283" s="9" t="s">
        <v>278</v>
      </c>
      <c r="D283" s="60" t="s">
        <v>279</v>
      </c>
      <c r="E283" s="4">
        <v>7.8</v>
      </c>
      <c r="F283" s="37">
        <v>135000</v>
      </c>
    </row>
    <row r="284" spans="2:6">
      <c r="B284" s="58">
        <v>20</v>
      </c>
      <c r="C284" s="9" t="s">
        <v>262</v>
      </c>
      <c r="D284" s="9" t="s">
        <v>263</v>
      </c>
      <c r="E284" s="26">
        <v>1.47</v>
      </c>
      <c r="F284" s="37">
        <v>135000</v>
      </c>
    </row>
    <row r="285" spans="2:6">
      <c r="B285" s="58">
        <v>20</v>
      </c>
      <c r="C285" s="9" t="s">
        <v>511</v>
      </c>
      <c r="D285" s="9" t="s">
        <v>512</v>
      </c>
      <c r="E285" s="26">
        <v>0.3</v>
      </c>
      <c r="F285" s="37">
        <v>135000</v>
      </c>
    </row>
    <row r="286" spans="2:6">
      <c r="B286" s="13">
        <v>20</v>
      </c>
      <c r="C286" s="9" t="s">
        <v>633</v>
      </c>
      <c r="D286" s="9" t="s">
        <v>763</v>
      </c>
      <c r="E286" s="26">
        <v>2.15</v>
      </c>
      <c r="F286" s="37">
        <v>135000</v>
      </c>
    </row>
    <row r="287" spans="2:6">
      <c r="B287" s="13" t="s">
        <v>379</v>
      </c>
      <c r="C287" s="9" t="s">
        <v>633</v>
      </c>
      <c r="D287" s="9" t="s">
        <v>513</v>
      </c>
      <c r="E287" s="26">
        <v>11.91</v>
      </c>
      <c r="F287" s="37">
        <v>139000</v>
      </c>
    </row>
    <row r="288" spans="2:6">
      <c r="B288" s="13">
        <v>20</v>
      </c>
      <c r="C288" s="9" t="s">
        <v>30</v>
      </c>
      <c r="D288" s="60" t="s">
        <v>764</v>
      </c>
      <c r="E288" s="4">
        <v>2.0099999999999998</v>
      </c>
      <c r="F288" s="37">
        <v>135000</v>
      </c>
    </row>
    <row r="289" spans="2:7">
      <c r="B289" s="13" t="s">
        <v>15</v>
      </c>
      <c r="C289" s="9" t="s">
        <v>30</v>
      </c>
      <c r="D289" s="60" t="s">
        <v>634</v>
      </c>
      <c r="E289" s="4">
        <v>22.15</v>
      </c>
      <c r="F289" s="37">
        <v>139000</v>
      </c>
    </row>
    <row r="290" spans="2:7">
      <c r="B290" s="13">
        <v>20</v>
      </c>
      <c r="C290" s="34" t="s">
        <v>119</v>
      </c>
      <c r="D290" s="9" t="s">
        <v>765</v>
      </c>
      <c r="E290" s="4">
        <v>3.7</v>
      </c>
      <c r="F290" s="37">
        <v>135000</v>
      </c>
    </row>
    <row r="291" spans="2:7">
      <c r="B291" s="13" t="s">
        <v>15</v>
      </c>
      <c r="C291" s="34" t="s">
        <v>119</v>
      </c>
      <c r="D291" s="9" t="s">
        <v>635</v>
      </c>
      <c r="E291" s="4">
        <v>7.24</v>
      </c>
      <c r="F291" s="37">
        <v>139000</v>
      </c>
    </row>
    <row r="292" spans="2:7">
      <c r="B292" s="58" t="s">
        <v>44</v>
      </c>
      <c r="C292" s="9" t="s">
        <v>32</v>
      </c>
      <c r="D292" s="9" t="s">
        <v>514</v>
      </c>
      <c r="E292" s="4">
        <v>9.89</v>
      </c>
      <c r="F292" s="37">
        <v>139000</v>
      </c>
    </row>
    <row r="293" spans="2:7">
      <c r="B293" s="13">
        <v>20</v>
      </c>
      <c r="C293" s="34" t="s">
        <v>245</v>
      </c>
      <c r="D293" s="34" t="s">
        <v>766</v>
      </c>
      <c r="E293" s="4">
        <v>0.54300000000000004</v>
      </c>
      <c r="F293" s="37">
        <v>135000</v>
      </c>
    </row>
    <row r="294" spans="2:7">
      <c r="B294" s="13" t="s">
        <v>15</v>
      </c>
      <c r="C294" s="34" t="s">
        <v>636</v>
      </c>
      <c r="D294" s="34" t="s">
        <v>637</v>
      </c>
      <c r="E294" s="4">
        <v>1.27</v>
      </c>
      <c r="F294" s="37">
        <v>139000</v>
      </c>
    </row>
    <row r="295" spans="2:7">
      <c r="B295" s="58" t="s">
        <v>44</v>
      </c>
      <c r="C295" s="34" t="s">
        <v>470</v>
      </c>
      <c r="D295" s="34" t="s">
        <v>471</v>
      </c>
      <c r="E295" s="4">
        <v>3.569</v>
      </c>
      <c r="F295" s="37">
        <v>139000</v>
      </c>
    </row>
    <row r="296" spans="2:7">
      <c r="B296" s="58">
        <v>20</v>
      </c>
      <c r="C296" s="34" t="s">
        <v>106</v>
      </c>
      <c r="D296" s="35" t="s">
        <v>638</v>
      </c>
      <c r="E296" s="56">
        <v>1.67</v>
      </c>
      <c r="F296" s="37">
        <v>135000</v>
      </c>
    </row>
    <row r="297" spans="2:7">
      <c r="B297" s="58">
        <v>20</v>
      </c>
      <c r="C297" s="34" t="s">
        <v>250</v>
      </c>
      <c r="D297" s="35" t="s">
        <v>767</v>
      </c>
      <c r="E297" s="56">
        <v>0.64</v>
      </c>
      <c r="F297" s="37">
        <v>135000</v>
      </c>
    </row>
    <row r="298" spans="2:7">
      <c r="B298" s="13" t="s">
        <v>15</v>
      </c>
      <c r="C298" s="34" t="s">
        <v>250</v>
      </c>
      <c r="D298" s="35" t="s">
        <v>768</v>
      </c>
      <c r="E298" s="56">
        <v>0.56999999999999995</v>
      </c>
      <c r="F298" s="37">
        <v>139000</v>
      </c>
    </row>
    <row r="299" spans="2:7">
      <c r="B299" s="58">
        <v>20</v>
      </c>
      <c r="C299" s="34" t="s">
        <v>280</v>
      </c>
      <c r="D299" s="196" t="s">
        <v>281</v>
      </c>
      <c r="E299" s="28">
        <v>0.90800000000000003</v>
      </c>
      <c r="F299" s="37">
        <v>135000</v>
      </c>
    </row>
    <row r="300" spans="2:7">
      <c r="B300" s="58">
        <v>20</v>
      </c>
      <c r="C300" s="34" t="s">
        <v>769</v>
      </c>
      <c r="D300" s="196" t="s">
        <v>666</v>
      </c>
      <c r="E300" s="28">
        <v>0.3</v>
      </c>
      <c r="F300" s="37">
        <v>135000</v>
      </c>
    </row>
    <row r="301" spans="2:7">
      <c r="B301" s="58">
        <v>20</v>
      </c>
      <c r="C301" s="34" t="s">
        <v>246</v>
      </c>
      <c r="D301" s="35" t="s">
        <v>770</v>
      </c>
      <c r="E301" s="56">
        <v>0.66</v>
      </c>
      <c r="F301" s="37">
        <v>135000</v>
      </c>
    </row>
    <row r="302" spans="2:7">
      <c r="B302" s="58">
        <v>20</v>
      </c>
      <c r="C302" s="34" t="s">
        <v>54</v>
      </c>
      <c r="D302" s="60" t="s">
        <v>639</v>
      </c>
      <c r="E302" s="56">
        <v>18.48</v>
      </c>
      <c r="F302" s="37">
        <v>135000</v>
      </c>
    </row>
    <row r="303" spans="2:7">
      <c r="B303" s="58" t="s">
        <v>15</v>
      </c>
      <c r="C303" s="34" t="s">
        <v>54</v>
      </c>
      <c r="D303" s="60" t="s">
        <v>236</v>
      </c>
      <c r="E303" s="56">
        <v>2.4500000000000002</v>
      </c>
      <c r="F303" s="37">
        <v>139000</v>
      </c>
      <c r="G303" s="146" t="s">
        <v>823</v>
      </c>
    </row>
    <row r="304" spans="2:7">
      <c r="B304" s="58">
        <v>20</v>
      </c>
      <c r="C304" s="34" t="s">
        <v>64</v>
      </c>
      <c r="D304" s="60" t="s">
        <v>472</v>
      </c>
      <c r="E304" s="56">
        <v>4.34</v>
      </c>
      <c r="F304" s="37">
        <v>135000</v>
      </c>
    </row>
    <row r="305" spans="2:7" customFormat="1" ht="15.6">
      <c r="B305" s="58" t="s">
        <v>15</v>
      </c>
      <c r="C305" s="34" t="s">
        <v>64</v>
      </c>
      <c r="D305" s="35" t="s">
        <v>403</v>
      </c>
      <c r="E305" s="56">
        <v>4.74</v>
      </c>
      <c r="F305" s="37">
        <v>139000</v>
      </c>
      <c r="G305" s="156"/>
    </row>
    <row r="306" spans="2:7" customFormat="1" ht="15.6">
      <c r="B306" s="58" t="s">
        <v>44</v>
      </c>
      <c r="C306" s="34" t="s">
        <v>64</v>
      </c>
      <c r="D306" s="35" t="s">
        <v>473</v>
      </c>
      <c r="E306" s="56">
        <v>21.89</v>
      </c>
      <c r="F306" s="37">
        <v>139000</v>
      </c>
      <c r="G306" s="156"/>
    </row>
    <row r="307" spans="2:7" customFormat="1" ht="15.6">
      <c r="B307" s="58" t="s">
        <v>771</v>
      </c>
      <c r="C307" s="34" t="s">
        <v>64</v>
      </c>
      <c r="D307" s="35" t="s">
        <v>474</v>
      </c>
      <c r="E307" s="56">
        <v>48.62</v>
      </c>
      <c r="F307" s="37">
        <v>139000</v>
      </c>
      <c r="G307" s="156"/>
    </row>
    <row r="308" spans="2:7" ht="15.6" thickBot="1">
      <c r="B308" s="125">
        <v>20</v>
      </c>
      <c r="C308" s="197" t="s">
        <v>640</v>
      </c>
      <c r="D308" s="192" t="s">
        <v>772</v>
      </c>
      <c r="E308" s="193">
        <v>0.74</v>
      </c>
      <c r="F308" s="70">
        <v>135000</v>
      </c>
    </row>
    <row r="309" spans="2:7" ht="15.6">
      <c r="B309" s="268" t="s">
        <v>315</v>
      </c>
      <c r="C309" s="269"/>
      <c r="D309" s="269"/>
      <c r="E309" s="269"/>
      <c r="F309" s="271"/>
      <c r="G309" s="2"/>
    </row>
    <row r="310" spans="2:7">
      <c r="B310" s="126">
        <v>20</v>
      </c>
      <c r="C310" s="9" t="s">
        <v>161</v>
      </c>
      <c r="D310" s="9" t="s">
        <v>232</v>
      </c>
      <c r="E310" s="4">
        <v>0.67500000000000004</v>
      </c>
      <c r="F310" s="199">
        <v>215400</v>
      </c>
      <c r="G310" s="2"/>
    </row>
    <row r="311" spans="2:7" ht="15.6" thickBot="1">
      <c r="B311" s="168">
        <v>20</v>
      </c>
      <c r="C311" s="14" t="s">
        <v>601</v>
      </c>
      <c r="D311" s="14" t="s">
        <v>754</v>
      </c>
      <c r="E311" s="25">
        <v>0.35</v>
      </c>
      <c r="F311" s="70">
        <v>200000</v>
      </c>
      <c r="G311" s="2"/>
    </row>
    <row r="312" spans="2:7" ht="16.2" thickBot="1">
      <c r="B312" s="268" t="s">
        <v>125</v>
      </c>
      <c r="C312" s="269"/>
      <c r="D312" s="269"/>
      <c r="E312" s="269"/>
      <c r="F312" s="271"/>
      <c r="G312" s="2"/>
    </row>
    <row r="313" spans="2:7">
      <c r="B313" s="61" t="s">
        <v>66</v>
      </c>
      <c r="C313" s="12" t="s">
        <v>107</v>
      </c>
      <c r="D313" s="12" t="s">
        <v>108</v>
      </c>
      <c r="E313" s="52">
        <v>0.02</v>
      </c>
      <c r="F313" s="50">
        <v>250000</v>
      </c>
      <c r="G313" s="2"/>
    </row>
    <row r="314" spans="2:7">
      <c r="B314" s="126" t="s">
        <v>516</v>
      </c>
      <c r="C314" s="9" t="s">
        <v>515</v>
      </c>
      <c r="D314" s="9" t="s">
        <v>232</v>
      </c>
      <c r="E314" s="4">
        <v>4.2999999999999997E-2</v>
      </c>
      <c r="F314" s="37">
        <v>250000</v>
      </c>
      <c r="G314" s="2"/>
    </row>
    <row r="315" spans="2:7" ht="15.6" thickBot="1">
      <c r="B315" s="168" t="s">
        <v>599</v>
      </c>
      <c r="C315" s="14" t="s">
        <v>79</v>
      </c>
      <c r="D315" s="14" t="s">
        <v>22</v>
      </c>
      <c r="E315" s="25">
        <v>0.92</v>
      </c>
      <c r="F315" s="70">
        <v>459000</v>
      </c>
      <c r="G315" s="2"/>
    </row>
    <row r="316" spans="2:7" ht="15.6">
      <c r="B316" s="268" t="s">
        <v>600</v>
      </c>
      <c r="C316" s="269"/>
      <c r="D316" s="269"/>
      <c r="E316" s="269"/>
      <c r="F316" s="271"/>
      <c r="G316" s="2"/>
    </row>
    <row r="317" spans="2:7" ht="15.6" thickBot="1">
      <c r="B317" s="47" t="s">
        <v>650</v>
      </c>
      <c r="C317" s="179" t="s">
        <v>601</v>
      </c>
      <c r="D317" s="14" t="s">
        <v>602</v>
      </c>
      <c r="E317" s="179" t="s">
        <v>140</v>
      </c>
      <c r="F317" s="70">
        <v>27000</v>
      </c>
      <c r="G317" s="2"/>
    </row>
    <row r="318" spans="2:7" ht="15.6">
      <c r="B318" s="21" t="s">
        <v>283</v>
      </c>
      <c r="C318" s="110"/>
      <c r="D318" s="111"/>
      <c r="E318" s="112"/>
      <c r="F318" s="74"/>
    </row>
    <row r="319" spans="2:7" ht="15.6">
      <c r="B319" s="21" t="s">
        <v>282</v>
      </c>
      <c r="C319" s="45"/>
      <c r="D319" s="30"/>
      <c r="E319" s="33"/>
      <c r="F319" s="84"/>
    </row>
    <row r="320" spans="2:7">
      <c r="B320" s="22" t="s">
        <v>55</v>
      </c>
      <c r="C320" s="45"/>
      <c r="D320" s="30"/>
      <c r="E320" s="33"/>
      <c r="F320" s="74"/>
    </row>
    <row r="321" spans="2:6" ht="15.6">
      <c r="B321" s="21" t="s">
        <v>253</v>
      </c>
      <c r="C321" s="30"/>
      <c r="D321" s="30"/>
      <c r="E321" s="33"/>
      <c r="F321" s="74"/>
    </row>
    <row r="322" spans="2:6">
      <c r="B322" s="79"/>
      <c r="C322" s="45"/>
      <c r="D322" s="45"/>
      <c r="E322" s="54"/>
      <c r="F322" s="74"/>
    </row>
    <row r="323" spans="2:6" ht="15.6">
      <c r="B323" s="23" t="s">
        <v>56</v>
      </c>
      <c r="C323" s="45"/>
      <c r="D323" s="45"/>
      <c r="E323" s="54"/>
      <c r="F323" s="74"/>
    </row>
    <row r="324" spans="2:6" ht="15.6">
      <c r="B324" s="24" t="s">
        <v>57</v>
      </c>
      <c r="C324" s="30"/>
      <c r="D324" s="45"/>
      <c r="E324" s="54"/>
      <c r="F324" s="74"/>
    </row>
    <row r="325" spans="2:6" ht="15.6" thickBot="1">
      <c r="B325" s="80"/>
      <c r="C325" s="31"/>
      <c r="D325" s="49"/>
      <c r="E325" s="55"/>
      <c r="F325" s="75"/>
    </row>
  </sheetData>
  <mergeCells count="33">
    <mergeCell ref="B316:F316"/>
    <mergeCell ref="B65:F65"/>
    <mergeCell ref="B312:F312"/>
    <mergeCell ref="B106:F106"/>
    <mergeCell ref="B68:F68"/>
    <mergeCell ref="B122:F122"/>
    <mergeCell ref="B309:F309"/>
    <mergeCell ref="B96:F96"/>
    <mergeCell ref="B177:F177"/>
    <mergeCell ref="B159:F159"/>
    <mergeCell ref="B186:F186"/>
    <mergeCell ref="B219:F219"/>
    <mergeCell ref="B184:F184"/>
    <mergeCell ref="B104:F104"/>
    <mergeCell ref="B157:F157"/>
    <mergeCell ref="B149:F149"/>
    <mergeCell ref="E1:F1"/>
    <mergeCell ref="B9:F9"/>
    <mergeCell ref="B11:F11"/>
    <mergeCell ref="B51:F51"/>
    <mergeCell ref="D5:F5"/>
    <mergeCell ref="D4:F4"/>
    <mergeCell ref="D3:F3"/>
    <mergeCell ref="D6:F6"/>
    <mergeCell ref="D2:F2"/>
    <mergeCell ref="D7:F7"/>
    <mergeCell ref="D8:F8"/>
    <mergeCell ref="C10:D10"/>
    <mergeCell ref="B102:F102"/>
    <mergeCell ref="B146:F146"/>
    <mergeCell ref="B109:F109"/>
    <mergeCell ref="B134:F134"/>
    <mergeCell ref="B63:F63"/>
  </mergeCells>
  <conditionalFormatting sqref="E229:E231 E310 E275:E276 E150:E151 E199 E201:E216 E193:E196 E293:E295">
    <cfRule type="cellIs" dxfId="1" priority="45" stopIfTrue="1" operator="lessThanOrEqual">
      <formula>0.01</formula>
    </cfRule>
  </conditionalFormatting>
  <hyperlinks>
    <hyperlink ref="D6" r:id="rId1"/>
  </hyperlinks>
  <pageMargins left="0.23622047244094491" right="0.23622047244094491" top="0.15748031496062992" bottom="0.15748031496062992" header="0.11811023622047245" footer="0.11811023622047245"/>
  <pageSetup paperSize="9" scale="51" fitToHeight="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H149"/>
  <sheetViews>
    <sheetView workbookViewId="0">
      <selection activeCell="C5" sqref="C5"/>
    </sheetView>
  </sheetViews>
  <sheetFormatPr defaultColWidth="9.109375" defaultRowHeight="15"/>
  <cols>
    <col min="1" max="1" width="1.88671875" style="2" customWidth="1"/>
    <col min="2" max="2" width="36.44140625" style="17" bestFit="1" customWidth="1"/>
    <col min="3" max="3" width="35.33203125" style="18" bestFit="1" customWidth="1"/>
    <col min="4" max="4" width="67.5546875" style="18" bestFit="1" customWidth="1"/>
    <col min="5" max="5" width="10.88671875" style="53" bestFit="1" customWidth="1"/>
    <col min="6" max="6" width="12.44140625" style="76" bestFit="1" customWidth="1"/>
    <col min="7" max="7" width="16.33203125" style="146" customWidth="1"/>
    <col min="8" max="8" width="9.109375" style="2"/>
    <col min="9" max="9" width="20.109375" style="2" bestFit="1" customWidth="1"/>
    <col min="10" max="16384" width="9.109375" style="2"/>
  </cols>
  <sheetData>
    <row r="1" spans="1:7" s="66" customFormat="1" ht="21.6" thickBot="1">
      <c r="B1" s="94" t="s">
        <v>827</v>
      </c>
      <c r="C1" s="95"/>
      <c r="D1" s="95"/>
      <c r="E1" s="282"/>
      <c r="F1" s="283"/>
      <c r="G1" s="157"/>
    </row>
    <row r="2" spans="1:7" s="66" customFormat="1" ht="21" customHeight="1">
      <c r="B2" s="67"/>
      <c r="C2" s="83" t="s">
        <v>254</v>
      </c>
      <c r="D2" s="300" t="s">
        <v>0</v>
      </c>
      <c r="E2" s="300"/>
      <c r="F2" s="301"/>
      <c r="G2" s="157"/>
    </row>
    <row r="3" spans="1:7" s="66" customFormat="1" ht="42">
      <c r="B3" s="68"/>
      <c r="C3" s="139" t="s">
        <v>255</v>
      </c>
      <c r="D3" s="296" t="s">
        <v>1</v>
      </c>
      <c r="E3" s="296"/>
      <c r="F3" s="297"/>
      <c r="G3" s="157"/>
    </row>
    <row r="4" spans="1:7" s="66" customFormat="1" ht="21">
      <c r="B4" s="68"/>
      <c r="C4" s="135"/>
      <c r="D4" s="296" t="s">
        <v>2</v>
      </c>
      <c r="E4" s="296"/>
      <c r="F4" s="297"/>
      <c r="G4" s="157"/>
    </row>
    <row r="5" spans="1:7" s="66" customFormat="1" ht="21">
      <c r="B5" s="68"/>
      <c r="C5" s="135" t="s">
        <v>833</v>
      </c>
      <c r="D5" s="296" t="s">
        <v>3</v>
      </c>
      <c r="E5" s="296"/>
      <c r="F5" s="297"/>
      <c r="G5" s="157"/>
    </row>
    <row r="6" spans="1:7" s="66" customFormat="1" ht="21">
      <c r="B6" s="68"/>
      <c r="C6" s="135"/>
      <c r="D6" s="298" t="s">
        <v>4</v>
      </c>
      <c r="E6" s="298"/>
      <c r="F6" s="299"/>
      <c r="G6" s="157"/>
    </row>
    <row r="7" spans="1:7" s="66" customFormat="1" ht="21">
      <c r="B7" s="68"/>
      <c r="C7" s="135" t="s">
        <v>209</v>
      </c>
      <c r="D7" s="302" t="s">
        <v>208</v>
      </c>
      <c r="E7" s="302"/>
      <c r="F7" s="303"/>
      <c r="G7" s="157"/>
    </row>
    <row r="8" spans="1:7" s="66" customFormat="1" ht="21">
      <c r="B8" s="77"/>
      <c r="C8" s="135"/>
      <c r="D8" s="304" t="s">
        <v>132</v>
      </c>
      <c r="E8" s="304"/>
      <c r="F8" s="305"/>
      <c r="G8" s="157"/>
    </row>
    <row r="9" spans="1:7" s="66" customFormat="1" ht="21" thickBot="1">
      <c r="B9" s="284" t="s">
        <v>293</v>
      </c>
      <c r="C9" s="285"/>
      <c r="D9" s="285"/>
      <c r="E9" s="286"/>
      <c r="F9" s="287"/>
      <c r="G9" s="157"/>
    </row>
    <row r="10" spans="1:7" ht="31.8" thickBot="1">
      <c r="A10" s="1"/>
      <c r="B10" s="43" t="s">
        <v>5</v>
      </c>
      <c r="C10" s="288" t="s">
        <v>6</v>
      </c>
      <c r="D10" s="291"/>
      <c r="E10" s="42" t="s">
        <v>7</v>
      </c>
      <c r="F10" s="38" t="s">
        <v>8</v>
      </c>
    </row>
    <row r="11" spans="1:7" ht="16.2" thickBot="1">
      <c r="A11" s="1"/>
      <c r="B11" s="320" t="s">
        <v>9</v>
      </c>
      <c r="C11" s="321"/>
      <c r="D11" s="321"/>
      <c r="E11" s="322"/>
      <c r="F11" s="323"/>
    </row>
    <row r="12" spans="1:7" s="3" customFormat="1">
      <c r="B12" s="261" t="s">
        <v>684</v>
      </c>
      <c r="C12" s="252" t="s">
        <v>88</v>
      </c>
      <c r="D12" s="262" t="s">
        <v>19</v>
      </c>
      <c r="E12" s="252">
        <v>0.56999999999999995</v>
      </c>
      <c r="F12" s="255">
        <v>390000</v>
      </c>
      <c r="G12" s="156"/>
    </row>
    <row r="13" spans="1:7" s="3" customFormat="1">
      <c r="B13" s="39" t="s">
        <v>684</v>
      </c>
      <c r="C13" s="189" t="s">
        <v>605</v>
      </c>
      <c r="D13" s="187" t="s">
        <v>19</v>
      </c>
      <c r="E13" s="189">
        <v>0.31</v>
      </c>
      <c r="F13" s="217">
        <v>390000</v>
      </c>
      <c r="G13" s="156"/>
    </row>
    <row r="14" spans="1:7" s="3" customFormat="1">
      <c r="B14" s="39" t="s">
        <v>11</v>
      </c>
      <c r="C14" s="189" t="s">
        <v>685</v>
      </c>
      <c r="D14" s="187" t="s">
        <v>289</v>
      </c>
      <c r="E14" s="191">
        <v>3.0150000000000001</v>
      </c>
      <c r="F14" s="217">
        <v>60000</v>
      </c>
      <c r="G14" s="156"/>
    </row>
    <row r="15" spans="1:7" s="3" customFormat="1">
      <c r="B15" s="39" t="s">
        <v>11</v>
      </c>
      <c r="C15" s="189" t="s">
        <v>714</v>
      </c>
      <c r="D15" s="65" t="s">
        <v>19</v>
      </c>
      <c r="E15" s="191">
        <v>1.08</v>
      </c>
      <c r="F15" s="217">
        <v>60000</v>
      </c>
      <c r="G15" s="156"/>
    </row>
    <row r="16" spans="1:7" s="3" customFormat="1">
      <c r="B16" s="39" t="s">
        <v>11</v>
      </c>
      <c r="C16" s="189" t="s">
        <v>713</v>
      </c>
      <c r="D16" s="65" t="s">
        <v>19</v>
      </c>
      <c r="E16" s="191">
        <v>1.1499999999999999</v>
      </c>
      <c r="F16" s="217">
        <v>60000</v>
      </c>
      <c r="G16" s="156"/>
    </row>
    <row r="17" spans="1:7" s="3" customFormat="1">
      <c r="B17" s="39" t="s">
        <v>11</v>
      </c>
      <c r="C17" s="65" t="s">
        <v>715</v>
      </c>
      <c r="D17" s="65" t="s">
        <v>19</v>
      </c>
      <c r="E17" s="69">
        <v>1.22</v>
      </c>
      <c r="F17" s="217">
        <v>60000</v>
      </c>
      <c r="G17" s="156"/>
    </row>
    <row r="18" spans="1:7" s="3" customFormat="1">
      <c r="B18" s="39" t="s">
        <v>612</v>
      </c>
      <c r="C18" s="65" t="s">
        <v>287</v>
      </c>
      <c r="D18" s="65" t="s">
        <v>19</v>
      </c>
      <c r="E18" s="69">
        <v>0.71</v>
      </c>
      <c r="F18" s="227" t="s">
        <v>90</v>
      </c>
      <c r="G18" s="156"/>
    </row>
    <row r="19" spans="1:7" s="3" customFormat="1">
      <c r="B19" s="58" t="s">
        <v>15</v>
      </c>
      <c r="C19" s="189" t="s">
        <v>696</v>
      </c>
      <c r="D19" s="187" t="s">
        <v>19</v>
      </c>
      <c r="E19" s="189">
        <v>1.04</v>
      </c>
      <c r="F19" s="217">
        <v>65000</v>
      </c>
      <c r="G19" s="156"/>
    </row>
    <row r="20" spans="1:7" s="3" customFormat="1">
      <c r="B20" s="58" t="s">
        <v>15</v>
      </c>
      <c r="C20" s="189" t="s">
        <v>686</v>
      </c>
      <c r="D20" s="187" t="s">
        <v>89</v>
      </c>
      <c r="E20" s="189">
        <v>5.53</v>
      </c>
      <c r="F20" s="217">
        <v>65000</v>
      </c>
      <c r="G20" s="156"/>
    </row>
    <row r="21" spans="1:7" s="3" customFormat="1">
      <c r="B21" s="39" t="s">
        <v>11</v>
      </c>
      <c r="C21" s="189" t="s">
        <v>687</v>
      </c>
      <c r="D21" s="187" t="s">
        <v>140</v>
      </c>
      <c r="E21" s="189">
        <v>13.16</v>
      </c>
      <c r="F21" s="217">
        <v>65000</v>
      </c>
      <c r="G21" s="156"/>
    </row>
    <row r="22" spans="1:7" s="3" customFormat="1">
      <c r="B22" s="39" t="s">
        <v>681</v>
      </c>
      <c r="C22" s="190" t="s">
        <v>688</v>
      </c>
      <c r="D22" s="188" t="s">
        <v>20</v>
      </c>
      <c r="E22" s="189">
        <v>5.44</v>
      </c>
      <c r="F22" s="217">
        <v>74000</v>
      </c>
      <c r="G22" s="156"/>
    </row>
    <row r="23" spans="1:7" s="3" customFormat="1">
      <c r="B23" s="39" t="s">
        <v>681</v>
      </c>
      <c r="C23" s="190" t="s">
        <v>689</v>
      </c>
      <c r="D23" s="188" t="s">
        <v>20</v>
      </c>
      <c r="E23" s="189">
        <v>5.18</v>
      </c>
      <c r="F23" s="217">
        <v>74000</v>
      </c>
      <c r="G23" s="156"/>
    </row>
    <row r="24" spans="1:7" s="3" customFormat="1">
      <c r="B24" s="39" t="s">
        <v>681</v>
      </c>
      <c r="C24" s="190" t="s">
        <v>690</v>
      </c>
      <c r="D24" s="188" t="s">
        <v>19</v>
      </c>
      <c r="E24" s="191">
        <v>2.2999999999999998</v>
      </c>
      <c r="F24" s="217">
        <v>74000</v>
      </c>
      <c r="G24" s="156"/>
    </row>
    <row r="25" spans="1:7" s="3" customFormat="1">
      <c r="B25" s="58" t="s">
        <v>15</v>
      </c>
      <c r="C25" s="190" t="s">
        <v>691</v>
      </c>
      <c r="D25" s="188" t="s">
        <v>682</v>
      </c>
      <c r="E25" s="191">
        <v>39.700000000000003</v>
      </c>
      <c r="F25" s="217">
        <v>78000</v>
      </c>
      <c r="G25" s="156"/>
    </row>
    <row r="26" spans="1:7" s="3" customFormat="1">
      <c r="B26" s="39" t="s">
        <v>683</v>
      </c>
      <c r="C26" s="189" t="s">
        <v>692</v>
      </c>
      <c r="D26" s="187" t="s">
        <v>19</v>
      </c>
      <c r="E26" s="191">
        <v>3.3</v>
      </c>
      <c r="F26" s="217">
        <v>125000</v>
      </c>
      <c r="G26" s="156"/>
    </row>
    <row r="27" spans="1:7" s="3" customFormat="1">
      <c r="B27" s="58" t="s">
        <v>15</v>
      </c>
      <c r="C27" s="189" t="s">
        <v>693</v>
      </c>
      <c r="D27" s="187" t="s">
        <v>491</v>
      </c>
      <c r="E27" s="191">
        <v>18.72</v>
      </c>
      <c r="F27" s="217">
        <v>70000</v>
      </c>
      <c r="G27" s="156"/>
    </row>
    <row r="28" spans="1:7" s="3" customFormat="1">
      <c r="B28" s="58" t="s">
        <v>15</v>
      </c>
      <c r="C28" s="189" t="s">
        <v>694</v>
      </c>
      <c r="D28" s="188" t="s">
        <v>695</v>
      </c>
      <c r="E28" s="191">
        <v>2.7610000000000001</v>
      </c>
      <c r="F28" s="217">
        <v>73000</v>
      </c>
      <c r="G28" s="156"/>
    </row>
    <row r="29" spans="1:7" s="3" customFormat="1" ht="15.6">
      <c r="B29" s="58" t="s">
        <v>828</v>
      </c>
      <c r="C29" s="189" t="s">
        <v>829</v>
      </c>
      <c r="D29" s="40" t="s">
        <v>19</v>
      </c>
      <c r="E29" s="191">
        <v>10.26</v>
      </c>
      <c r="F29" s="217">
        <v>120000</v>
      </c>
      <c r="G29" s="156"/>
    </row>
    <row r="30" spans="1:7">
      <c r="A30" s="1"/>
      <c r="B30" s="115" t="s">
        <v>646</v>
      </c>
      <c r="C30" s="40" t="s">
        <v>645</v>
      </c>
      <c r="D30" s="40" t="s">
        <v>647</v>
      </c>
      <c r="E30" s="28">
        <v>20.21</v>
      </c>
      <c r="F30" s="62">
        <v>210000</v>
      </c>
    </row>
    <row r="31" spans="1:7" customFormat="1" ht="15.6">
      <c r="B31" s="114" t="s">
        <v>15</v>
      </c>
      <c r="C31" s="40" t="s">
        <v>656</v>
      </c>
      <c r="D31" s="40" t="s">
        <v>19</v>
      </c>
      <c r="E31" s="119">
        <v>2.1</v>
      </c>
      <c r="F31" s="62">
        <v>90000</v>
      </c>
      <c r="G31" s="156"/>
    </row>
    <row r="32" spans="1:7" customFormat="1" ht="15.6">
      <c r="B32" s="114" t="s">
        <v>15</v>
      </c>
      <c r="C32" s="40" t="s">
        <v>657</v>
      </c>
      <c r="D32" s="40" t="s">
        <v>20</v>
      </c>
      <c r="E32" s="119">
        <v>3.9</v>
      </c>
      <c r="F32" s="62">
        <v>90000</v>
      </c>
      <c r="G32" s="156"/>
    </row>
    <row r="33" spans="1:7" customFormat="1" ht="15.6">
      <c r="B33" s="114" t="s">
        <v>15</v>
      </c>
      <c r="C33" s="40" t="s">
        <v>658</v>
      </c>
      <c r="D33" s="40" t="s">
        <v>19</v>
      </c>
      <c r="E33" s="119">
        <v>1.88</v>
      </c>
      <c r="F33" s="62">
        <v>90000</v>
      </c>
      <c r="G33" s="156"/>
    </row>
    <row r="34" spans="1:7" customFormat="1" ht="15.6">
      <c r="B34" s="114" t="s">
        <v>15</v>
      </c>
      <c r="C34" s="40" t="s">
        <v>659</v>
      </c>
      <c r="D34" s="40" t="s">
        <v>19</v>
      </c>
      <c r="E34" s="119">
        <v>1.95</v>
      </c>
      <c r="F34" s="62">
        <v>90000</v>
      </c>
      <c r="G34" s="156"/>
    </row>
    <row r="35" spans="1:7" customFormat="1" ht="15.6">
      <c r="B35" s="114" t="s">
        <v>15</v>
      </c>
      <c r="C35" s="40" t="s">
        <v>651</v>
      </c>
      <c r="D35" s="40" t="s">
        <v>89</v>
      </c>
      <c r="E35" s="119">
        <v>38.31</v>
      </c>
      <c r="F35" s="62">
        <v>180000</v>
      </c>
      <c r="G35" s="156"/>
    </row>
    <row r="36" spans="1:7" customFormat="1" ht="16.2" thickBot="1">
      <c r="B36" s="182" t="s">
        <v>15</v>
      </c>
      <c r="C36" s="183" t="s">
        <v>652</v>
      </c>
      <c r="D36" s="183" t="s">
        <v>89</v>
      </c>
      <c r="E36" s="184">
        <v>79.92</v>
      </c>
      <c r="F36" s="228">
        <v>180000</v>
      </c>
      <c r="G36" s="156"/>
    </row>
    <row r="37" spans="1:7" ht="16.2" thickBot="1">
      <c r="A37" s="1"/>
      <c r="B37" s="264" t="s">
        <v>77</v>
      </c>
      <c r="C37" s="265"/>
      <c r="D37" s="265"/>
      <c r="E37" s="265"/>
      <c r="F37" s="267"/>
    </row>
    <row r="38" spans="1:7">
      <c r="A38" s="1"/>
      <c r="B38" s="259" t="s">
        <v>265</v>
      </c>
      <c r="C38" s="260" t="s">
        <v>113</v>
      </c>
      <c r="D38" s="260" t="s">
        <v>289</v>
      </c>
      <c r="E38" s="260">
        <v>1.1399999999999999</v>
      </c>
      <c r="F38" s="235">
        <v>197000</v>
      </c>
    </row>
    <row r="39" spans="1:7">
      <c r="A39" s="1"/>
      <c r="B39" s="8" t="s">
        <v>265</v>
      </c>
      <c r="C39" s="5" t="s">
        <v>284</v>
      </c>
      <c r="D39" s="9" t="s">
        <v>140</v>
      </c>
      <c r="E39" s="4">
        <v>3.99</v>
      </c>
      <c r="F39" s="37">
        <v>197000</v>
      </c>
    </row>
    <row r="40" spans="1:7">
      <c r="A40" s="1"/>
      <c r="B40" s="8" t="s">
        <v>265</v>
      </c>
      <c r="C40" s="5" t="s">
        <v>492</v>
      </c>
      <c r="D40" s="9" t="s">
        <v>140</v>
      </c>
      <c r="E40" s="4">
        <v>4.3499999999999996</v>
      </c>
      <c r="F40" s="37">
        <v>230000</v>
      </c>
    </row>
    <row r="41" spans="1:7">
      <c r="A41" s="1"/>
      <c r="B41" s="8" t="s">
        <v>265</v>
      </c>
      <c r="C41" s="5" t="s">
        <v>86</v>
      </c>
      <c r="D41" s="5" t="s">
        <v>27</v>
      </c>
      <c r="E41" s="4">
        <v>6.84</v>
      </c>
      <c r="F41" s="37">
        <v>193000</v>
      </c>
    </row>
    <row r="42" spans="1:7">
      <c r="A42" s="1"/>
      <c r="B42" s="8" t="s">
        <v>265</v>
      </c>
      <c r="C42" s="9" t="s">
        <v>84</v>
      </c>
      <c r="D42" s="5" t="s">
        <v>266</v>
      </c>
      <c r="E42" s="4">
        <v>9.6</v>
      </c>
      <c r="F42" s="37">
        <v>190000</v>
      </c>
    </row>
    <row r="43" spans="1:7">
      <c r="A43" s="1"/>
      <c r="B43" s="8" t="s">
        <v>265</v>
      </c>
      <c r="C43" s="9" t="s">
        <v>312</v>
      </c>
      <c r="D43" s="5" t="s">
        <v>383</v>
      </c>
      <c r="E43" s="4">
        <v>14.51</v>
      </c>
      <c r="F43" s="37">
        <v>220000</v>
      </c>
    </row>
    <row r="44" spans="1:7" s="3" customFormat="1">
      <c r="B44" s="8" t="s">
        <v>81</v>
      </c>
      <c r="C44" s="5" t="s">
        <v>676</v>
      </c>
      <c r="D44" s="11" t="s">
        <v>677</v>
      </c>
      <c r="E44" s="4">
        <v>9.6</v>
      </c>
      <c r="F44" s="37">
        <v>220000</v>
      </c>
      <c r="G44" s="156"/>
    </row>
    <row r="45" spans="1:7" s="3" customFormat="1">
      <c r="B45" s="8" t="s">
        <v>81</v>
      </c>
      <c r="C45" s="5" t="s">
        <v>678</v>
      </c>
      <c r="D45" s="11" t="s">
        <v>679</v>
      </c>
      <c r="E45" s="4">
        <v>22.6</v>
      </c>
      <c r="F45" s="37">
        <v>190000</v>
      </c>
      <c r="G45" s="156"/>
    </row>
    <row r="46" spans="1:7" s="3" customFormat="1">
      <c r="B46" s="8" t="s">
        <v>172</v>
      </c>
      <c r="C46" s="9" t="s">
        <v>29</v>
      </c>
      <c r="D46" s="5" t="s">
        <v>140</v>
      </c>
      <c r="E46" s="20">
        <v>7.92</v>
      </c>
      <c r="F46" s="37">
        <v>190000</v>
      </c>
      <c r="G46" s="156"/>
    </row>
    <row r="47" spans="1:7">
      <c r="B47" s="8" t="s">
        <v>172</v>
      </c>
      <c r="C47" s="9" t="s">
        <v>313</v>
      </c>
      <c r="D47" s="9" t="s">
        <v>112</v>
      </c>
      <c r="E47" s="4">
        <v>13.68</v>
      </c>
      <c r="F47" s="71">
        <v>230000</v>
      </c>
    </row>
    <row r="48" spans="1:7" s="127" customFormat="1">
      <c r="B48" s="140" t="s">
        <v>265</v>
      </c>
      <c r="C48" s="6" t="s">
        <v>357</v>
      </c>
      <c r="D48" s="6" t="s">
        <v>20</v>
      </c>
      <c r="E48" s="20">
        <v>2.64</v>
      </c>
      <c r="F48" s="37">
        <v>190000</v>
      </c>
      <c r="G48" s="157"/>
    </row>
    <row r="49" spans="2:8" s="127" customFormat="1">
      <c r="B49" s="140" t="s">
        <v>265</v>
      </c>
      <c r="C49" s="6" t="s">
        <v>171</v>
      </c>
      <c r="D49" s="6" t="s">
        <v>89</v>
      </c>
      <c r="E49" s="20">
        <v>6.03</v>
      </c>
      <c r="F49" s="37">
        <v>190000</v>
      </c>
      <c r="G49" s="157"/>
    </row>
    <row r="50" spans="2:8" s="3" customFormat="1">
      <c r="B50" s="8" t="s">
        <v>265</v>
      </c>
      <c r="C50" s="5" t="s">
        <v>314</v>
      </c>
      <c r="D50" s="11" t="s">
        <v>20</v>
      </c>
      <c r="E50" s="20">
        <v>3.32</v>
      </c>
      <c r="F50" s="71">
        <v>230000</v>
      </c>
      <c r="G50" s="156"/>
    </row>
    <row r="51" spans="2:8" s="127" customFormat="1">
      <c r="B51" s="140" t="s">
        <v>265</v>
      </c>
      <c r="C51" s="6" t="s">
        <v>82</v>
      </c>
      <c r="D51" s="65" t="s">
        <v>149</v>
      </c>
      <c r="E51" s="69">
        <v>15.2</v>
      </c>
      <c r="F51" s="37">
        <v>190000</v>
      </c>
      <c r="H51" s="157"/>
    </row>
    <row r="52" spans="2:8" s="127" customFormat="1">
      <c r="B52" s="140" t="s">
        <v>265</v>
      </c>
      <c r="C52" s="6" t="s">
        <v>719</v>
      </c>
      <c r="D52" s="65" t="s">
        <v>19</v>
      </c>
      <c r="E52" s="69">
        <v>3.8</v>
      </c>
      <c r="F52" s="37">
        <v>190000</v>
      </c>
      <c r="G52" s="157"/>
    </row>
    <row r="53" spans="2:8" s="127" customFormat="1">
      <c r="B53" s="140" t="s">
        <v>265</v>
      </c>
      <c r="C53" s="6" t="s">
        <v>123</v>
      </c>
      <c r="D53" s="6" t="s">
        <v>20</v>
      </c>
      <c r="E53" s="20">
        <v>4.71</v>
      </c>
      <c r="F53" s="37">
        <v>190000</v>
      </c>
      <c r="G53" s="157"/>
    </row>
    <row r="54" spans="2:8" s="127" customFormat="1">
      <c r="B54" s="140" t="s">
        <v>364</v>
      </c>
      <c r="C54" s="6" t="s">
        <v>123</v>
      </c>
      <c r="D54" s="6" t="s">
        <v>19</v>
      </c>
      <c r="E54" s="20">
        <v>2.36</v>
      </c>
      <c r="F54" s="37">
        <v>190000</v>
      </c>
      <c r="G54" s="157"/>
    </row>
    <row r="55" spans="2:8" s="127" customFormat="1">
      <c r="B55" s="140" t="s">
        <v>265</v>
      </c>
      <c r="C55" s="6" t="s">
        <v>87</v>
      </c>
      <c r="D55" s="6" t="s">
        <v>20</v>
      </c>
      <c r="E55" s="20">
        <v>5.66</v>
      </c>
      <c r="F55" s="37">
        <v>190000</v>
      </c>
      <c r="G55" s="157"/>
    </row>
    <row r="56" spans="2:8" s="127" customFormat="1">
      <c r="B56" s="140" t="s">
        <v>238</v>
      </c>
      <c r="C56" s="6" t="s">
        <v>363</v>
      </c>
      <c r="D56" s="6" t="s">
        <v>19</v>
      </c>
      <c r="E56" s="20">
        <v>1.9</v>
      </c>
      <c r="F56" s="37">
        <v>190000</v>
      </c>
      <c r="G56" s="157"/>
    </row>
    <row r="57" spans="2:8" s="127" customFormat="1">
      <c r="B57" s="140" t="s">
        <v>265</v>
      </c>
      <c r="C57" s="6" t="s">
        <v>115</v>
      </c>
      <c r="D57" s="6" t="s">
        <v>20</v>
      </c>
      <c r="E57" s="20">
        <v>7.6</v>
      </c>
      <c r="F57" s="37">
        <v>192000</v>
      </c>
      <c r="G57" s="157"/>
    </row>
    <row r="58" spans="2:8" s="3" customFormat="1">
      <c r="B58" s="8" t="s">
        <v>334</v>
      </c>
      <c r="C58" s="9" t="s">
        <v>335</v>
      </c>
      <c r="D58" s="29" t="s">
        <v>19</v>
      </c>
      <c r="E58" s="4">
        <v>5.63</v>
      </c>
      <c r="F58" s="71">
        <v>690000</v>
      </c>
      <c r="G58" s="156"/>
    </row>
    <row r="59" spans="2:8" s="127" customFormat="1">
      <c r="B59" s="140" t="s">
        <v>265</v>
      </c>
      <c r="C59" s="6" t="s">
        <v>433</v>
      </c>
      <c r="D59" s="6" t="s">
        <v>19</v>
      </c>
      <c r="E59" s="20">
        <v>1.53</v>
      </c>
      <c r="F59" s="37">
        <v>195000</v>
      </c>
      <c r="G59" s="157"/>
    </row>
    <row r="60" spans="2:8" s="127" customFormat="1">
      <c r="B60" s="151" t="s">
        <v>265</v>
      </c>
      <c r="C60" s="6" t="s">
        <v>362</v>
      </c>
      <c r="D60" s="6" t="s">
        <v>20</v>
      </c>
      <c r="E60" s="20">
        <v>9.5</v>
      </c>
      <c r="F60" s="37">
        <v>192000</v>
      </c>
      <c r="G60" s="157"/>
    </row>
    <row r="61" spans="2:8" s="127" customFormat="1">
      <c r="B61" s="151" t="s">
        <v>265</v>
      </c>
      <c r="C61" s="5" t="s">
        <v>434</v>
      </c>
      <c r="D61" s="6" t="s">
        <v>19</v>
      </c>
      <c r="E61" s="65">
        <v>5.65</v>
      </c>
      <c r="F61" s="229">
        <v>275000</v>
      </c>
      <c r="G61" s="157"/>
    </row>
    <row r="62" spans="2:8" s="127" customFormat="1">
      <c r="B62" s="151" t="s">
        <v>265</v>
      </c>
      <c r="C62" s="5" t="s">
        <v>435</v>
      </c>
      <c r="D62" s="6" t="s">
        <v>19</v>
      </c>
      <c r="E62" s="69">
        <v>6.6</v>
      </c>
      <c r="F62" s="229">
        <v>275000</v>
      </c>
      <c r="G62" s="157"/>
    </row>
    <row r="63" spans="2:8" s="127" customFormat="1">
      <c r="B63" s="151" t="s">
        <v>436</v>
      </c>
      <c r="C63" s="5" t="s">
        <v>437</v>
      </c>
      <c r="D63" s="6" t="s">
        <v>19</v>
      </c>
      <c r="E63" s="65">
        <v>3.77</v>
      </c>
      <c r="F63" s="229">
        <v>275000</v>
      </c>
      <c r="G63" s="157"/>
    </row>
    <row r="64" spans="2:8" s="127" customFormat="1">
      <c r="B64" s="151" t="s">
        <v>436</v>
      </c>
      <c r="C64" s="5" t="s">
        <v>438</v>
      </c>
      <c r="D64" s="6" t="s">
        <v>19</v>
      </c>
      <c r="E64" s="65">
        <v>4.24</v>
      </c>
      <c r="F64" s="229">
        <v>275000</v>
      </c>
      <c r="G64" s="157"/>
    </row>
    <row r="65" spans="2:7" s="127" customFormat="1" ht="15.6" thickBot="1">
      <c r="B65" s="151" t="s">
        <v>436</v>
      </c>
      <c r="C65" s="5" t="s">
        <v>439</v>
      </c>
      <c r="D65" s="6" t="s">
        <v>19</v>
      </c>
      <c r="E65" s="65">
        <v>4.71</v>
      </c>
      <c r="F65" s="229">
        <v>275000</v>
      </c>
      <c r="G65" s="157"/>
    </row>
    <row r="66" spans="2:7" s="3" customFormat="1" ht="16.2" thickBot="1">
      <c r="B66" s="264" t="s">
        <v>389</v>
      </c>
      <c r="C66" s="265"/>
      <c r="D66" s="265"/>
      <c r="E66" s="266"/>
      <c r="F66" s="267"/>
      <c r="G66" s="156"/>
    </row>
    <row r="67" spans="2:7" s="3" customFormat="1" ht="15.6" thickBot="1">
      <c r="B67" s="236" t="s">
        <v>14</v>
      </c>
      <c r="C67" s="215" t="s">
        <v>830</v>
      </c>
      <c r="D67" s="215" t="s">
        <v>12</v>
      </c>
      <c r="E67" s="216">
        <v>17.5</v>
      </c>
      <c r="F67" s="246">
        <v>65000</v>
      </c>
      <c r="G67" s="146"/>
    </row>
    <row r="68" spans="2:7" s="3" customFormat="1" ht="16.2" thickBot="1">
      <c r="B68" s="264" t="s">
        <v>390</v>
      </c>
      <c r="C68" s="265"/>
      <c r="D68" s="265"/>
      <c r="E68" s="266"/>
      <c r="F68" s="267"/>
      <c r="G68" s="146"/>
    </row>
    <row r="69" spans="2:7" s="3" customFormat="1" ht="15.6" thickBot="1">
      <c r="B69" s="162" t="s">
        <v>11</v>
      </c>
      <c r="C69" s="213" t="s">
        <v>353</v>
      </c>
      <c r="D69" s="213" t="s">
        <v>12</v>
      </c>
      <c r="E69" s="148">
        <v>20.6</v>
      </c>
      <c r="F69" s="214">
        <v>75000</v>
      </c>
      <c r="G69" s="146"/>
    </row>
    <row r="70" spans="2:7" s="3" customFormat="1" ht="16.2" thickBot="1">
      <c r="B70" s="264" t="s">
        <v>158</v>
      </c>
      <c r="C70" s="265"/>
      <c r="D70" s="265"/>
      <c r="E70" s="266"/>
      <c r="F70" s="267"/>
      <c r="G70" s="156"/>
    </row>
    <row r="71" spans="2:7" s="3" customFormat="1" ht="15.6" thickBot="1">
      <c r="B71" s="243" t="s">
        <v>60</v>
      </c>
      <c r="C71" s="244" t="s">
        <v>372</v>
      </c>
      <c r="D71" s="244" t="s">
        <v>12</v>
      </c>
      <c r="E71" s="245">
        <v>6.43</v>
      </c>
      <c r="F71" s="246">
        <v>115000</v>
      </c>
      <c r="G71" s="156"/>
    </row>
    <row r="72" spans="2:7" s="3" customFormat="1" ht="16.2" thickBot="1">
      <c r="B72" s="318" t="s">
        <v>159</v>
      </c>
      <c r="C72" s="266"/>
      <c r="D72" s="266"/>
      <c r="E72" s="266"/>
      <c r="F72" s="319"/>
      <c r="G72" s="156"/>
    </row>
    <row r="73" spans="2:7" customFormat="1" ht="15.6">
      <c r="B73" s="149" t="s">
        <v>351</v>
      </c>
      <c r="C73" s="247" t="s">
        <v>350</v>
      </c>
      <c r="D73" s="247" t="s">
        <v>12</v>
      </c>
      <c r="E73" s="248">
        <v>44.55</v>
      </c>
      <c r="F73" s="235">
        <v>78000</v>
      </c>
      <c r="G73" s="159"/>
    </row>
    <row r="74" spans="2:7" customFormat="1" ht="16.2" thickBot="1">
      <c r="B74" s="240" t="s">
        <v>351</v>
      </c>
      <c r="C74" s="241" t="s">
        <v>352</v>
      </c>
      <c r="D74" s="241" t="s">
        <v>12</v>
      </c>
      <c r="E74" s="242">
        <v>5.4</v>
      </c>
      <c r="F74" s="214">
        <v>78000</v>
      </c>
      <c r="G74" s="156"/>
    </row>
    <row r="75" spans="2:7" s="3" customFormat="1" ht="16.2" thickBot="1">
      <c r="B75" s="264" t="s">
        <v>191</v>
      </c>
      <c r="C75" s="265"/>
      <c r="D75" s="265"/>
      <c r="E75" s="265"/>
      <c r="F75" s="267"/>
      <c r="G75" s="156"/>
    </row>
    <row r="76" spans="2:7" s="3" customFormat="1" ht="15.6" thickBot="1">
      <c r="B76" s="236" t="s">
        <v>11</v>
      </c>
      <c r="C76" s="215" t="s">
        <v>665</v>
      </c>
      <c r="D76" s="215" t="s">
        <v>666</v>
      </c>
      <c r="E76" s="216">
        <v>1.43</v>
      </c>
      <c r="F76" s="246">
        <v>80000</v>
      </c>
      <c r="G76" s="156"/>
    </row>
    <row r="77" spans="2:7" s="3" customFormat="1" ht="16.2" thickBot="1">
      <c r="B77" s="315" t="s">
        <v>103</v>
      </c>
      <c r="C77" s="316"/>
      <c r="D77" s="316"/>
      <c r="E77" s="316"/>
      <c r="F77" s="317"/>
      <c r="G77" s="156"/>
    </row>
    <row r="78" spans="2:7" s="3" customFormat="1" ht="15.6" thickBot="1">
      <c r="B78" s="249" t="s">
        <v>213</v>
      </c>
      <c r="C78" s="244" t="s">
        <v>237</v>
      </c>
      <c r="D78" s="244" t="s">
        <v>212</v>
      </c>
      <c r="E78" s="216">
        <v>9.7200000000000006</v>
      </c>
      <c r="F78" s="246">
        <v>90000</v>
      </c>
      <c r="G78" s="156"/>
    </row>
    <row r="79" spans="2:7" s="3" customFormat="1" ht="16.2" thickBot="1">
      <c r="B79" s="306" t="s">
        <v>25</v>
      </c>
      <c r="C79" s="307"/>
      <c r="D79" s="307"/>
      <c r="E79" s="307"/>
      <c r="F79" s="308"/>
      <c r="G79" s="156"/>
    </row>
    <row r="80" spans="2:7" s="3" customFormat="1">
      <c r="B80" s="250" t="s">
        <v>35</v>
      </c>
      <c r="C80" s="181" t="s">
        <v>34</v>
      </c>
      <c r="D80" s="150" t="s">
        <v>218</v>
      </c>
      <c r="E80" s="136">
        <v>12.19</v>
      </c>
      <c r="F80" s="235">
        <v>109000</v>
      </c>
      <c r="G80" s="156"/>
    </row>
    <row r="81" spans="2:7" s="3" customFormat="1">
      <c r="B81" s="13">
        <v>20</v>
      </c>
      <c r="C81" s="5" t="s">
        <v>442</v>
      </c>
      <c r="D81" s="9" t="s">
        <v>12</v>
      </c>
      <c r="E81" s="4">
        <v>2.0299999999999998</v>
      </c>
      <c r="F81" s="37">
        <v>95000</v>
      </c>
      <c r="G81" s="156"/>
    </row>
    <row r="82" spans="2:7">
      <c r="B82" s="58">
        <v>20</v>
      </c>
      <c r="C82" s="113" t="s">
        <v>36</v>
      </c>
      <c r="D82" s="34" t="s">
        <v>780</v>
      </c>
      <c r="E82" s="28">
        <f>15.31-1.704-1.688-1.705-1.691-1.705</f>
        <v>6.8169999999999984</v>
      </c>
      <c r="F82" s="237">
        <v>97000</v>
      </c>
      <c r="G82" s="2"/>
    </row>
    <row r="83" spans="2:7">
      <c r="B83" s="238" t="s">
        <v>775</v>
      </c>
      <c r="C83" s="113" t="s">
        <v>779</v>
      </c>
      <c r="D83" s="219" t="s">
        <v>778</v>
      </c>
      <c r="E83" s="218">
        <v>39</v>
      </c>
      <c r="F83" s="239">
        <v>112000</v>
      </c>
      <c r="G83" s="2"/>
    </row>
    <row r="84" spans="2:7" s="3" customFormat="1">
      <c r="B84" s="58" t="s">
        <v>671</v>
      </c>
      <c r="C84" s="34" t="s">
        <v>670</v>
      </c>
      <c r="D84" s="36" t="s">
        <v>672</v>
      </c>
      <c r="E84" s="4">
        <v>2.96</v>
      </c>
      <c r="F84" s="62">
        <v>216000</v>
      </c>
      <c r="G84" s="156"/>
    </row>
    <row r="85" spans="2:7">
      <c r="B85" s="238" t="s">
        <v>775</v>
      </c>
      <c r="C85" s="113" t="s">
        <v>774</v>
      </c>
      <c r="D85" s="220" t="s">
        <v>773</v>
      </c>
      <c r="E85" s="218">
        <v>60</v>
      </c>
      <c r="F85" s="239">
        <v>112000</v>
      </c>
      <c r="G85" s="2"/>
    </row>
    <row r="86" spans="2:7">
      <c r="B86" s="238" t="s">
        <v>777</v>
      </c>
      <c r="C86" s="113" t="s">
        <v>774</v>
      </c>
      <c r="D86" s="220" t="s">
        <v>776</v>
      </c>
      <c r="E86" s="218">
        <f>8.385-2.782</f>
        <v>5.6029999999999998</v>
      </c>
      <c r="F86" s="239">
        <v>112000</v>
      </c>
      <c r="G86" s="2"/>
    </row>
    <row r="87" spans="2:7">
      <c r="B87" s="58" t="s">
        <v>653</v>
      </c>
      <c r="C87" s="34" t="s">
        <v>144</v>
      </c>
      <c r="D87" s="36" t="s">
        <v>654</v>
      </c>
      <c r="E87" s="4">
        <v>13.73</v>
      </c>
      <c r="F87" s="37">
        <v>110000</v>
      </c>
    </row>
    <row r="88" spans="2:7">
      <c r="B88" s="58" t="s">
        <v>220</v>
      </c>
      <c r="C88" s="5" t="s">
        <v>354</v>
      </c>
      <c r="D88" s="9" t="s">
        <v>441</v>
      </c>
      <c r="E88" s="20">
        <v>15.2</v>
      </c>
      <c r="F88" s="37">
        <v>80000</v>
      </c>
      <c r="G88" s="2"/>
    </row>
    <row r="89" spans="2:7" ht="15.6" thickBot="1">
      <c r="B89" s="125" t="s">
        <v>101</v>
      </c>
      <c r="C89" s="14" t="s">
        <v>355</v>
      </c>
      <c r="D89" s="14" t="s">
        <v>356</v>
      </c>
      <c r="E89" s="25">
        <v>9.34</v>
      </c>
      <c r="F89" s="70">
        <v>115000</v>
      </c>
      <c r="G89" s="2"/>
    </row>
    <row r="90" spans="2:7" ht="16.2" thickBot="1">
      <c r="B90" s="306" t="s">
        <v>43</v>
      </c>
      <c r="C90" s="307"/>
      <c r="D90" s="307"/>
      <c r="E90" s="307"/>
      <c r="F90" s="308"/>
      <c r="G90" s="2"/>
    </row>
    <row r="91" spans="2:7">
      <c r="B91" s="251" t="s">
        <v>15</v>
      </c>
      <c r="C91" s="252" t="s">
        <v>708</v>
      </c>
      <c r="D91" s="253" t="s">
        <v>399</v>
      </c>
      <c r="E91" s="254">
        <v>4.2549999999999999</v>
      </c>
      <c r="F91" s="255">
        <v>390000</v>
      </c>
      <c r="G91" s="2"/>
    </row>
    <row r="92" spans="2:7">
      <c r="B92" s="198" t="s">
        <v>15</v>
      </c>
      <c r="C92" s="189" t="s">
        <v>709</v>
      </c>
      <c r="D92" s="113" t="s">
        <v>707</v>
      </c>
      <c r="E92" s="191">
        <v>3.25</v>
      </c>
      <c r="F92" s="217">
        <v>390000</v>
      </c>
      <c r="G92" s="2"/>
    </row>
    <row r="93" spans="2:7">
      <c r="B93" s="13">
        <v>20</v>
      </c>
      <c r="C93" s="9" t="s">
        <v>268</v>
      </c>
      <c r="D93" s="60" t="s">
        <v>269</v>
      </c>
      <c r="E93" s="4">
        <v>75</v>
      </c>
      <c r="F93" s="37">
        <v>200000</v>
      </c>
    </row>
    <row r="94" spans="2:7">
      <c r="B94" s="13">
        <v>20</v>
      </c>
      <c r="C94" s="9" t="s">
        <v>100</v>
      </c>
      <c r="D94" s="9" t="s">
        <v>598</v>
      </c>
      <c r="E94" s="4">
        <v>6.56</v>
      </c>
      <c r="F94" s="37">
        <v>135000</v>
      </c>
    </row>
    <row r="95" spans="2:7" s="3" customFormat="1">
      <c r="B95" s="13" t="s">
        <v>44</v>
      </c>
      <c r="C95" s="9" t="s">
        <v>128</v>
      </c>
      <c r="D95" s="9"/>
      <c r="E95" s="4">
        <v>1.5</v>
      </c>
      <c r="F95" s="37">
        <v>139000</v>
      </c>
      <c r="G95" s="156"/>
    </row>
    <row r="96" spans="2:7">
      <c r="B96" s="13">
        <v>20</v>
      </c>
      <c r="C96" s="9" t="s">
        <v>164</v>
      </c>
      <c r="D96" s="9" t="s">
        <v>738</v>
      </c>
      <c r="E96" s="4">
        <v>4.25</v>
      </c>
      <c r="F96" s="37">
        <v>135000</v>
      </c>
    </row>
    <row r="97" spans="2:7">
      <c r="B97" s="13" t="s">
        <v>15</v>
      </c>
      <c r="C97" s="9" t="s">
        <v>704</v>
      </c>
      <c r="D97" s="9" t="s">
        <v>129</v>
      </c>
      <c r="E97" s="4">
        <v>2.2599999999999998</v>
      </c>
      <c r="F97" s="37">
        <v>139000</v>
      </c>
    </row>
    <row r="98" spans="2:7">
      <c r="B98" s="13">
        <v>20</v>
      </c>
      <c r="C98" s="9" t="s">
        <v>400</v>
      </c>
      <c r="D98" s="60" t="s">
        <v>661</v>
      </c>
      <c r="E98" s="4">
        <v>8.3000000000000007</v>
      </c>
      <c r="F98" s="37">
        <v>135000</v>
      </c>
    </row>
    <row r="99" spans="2:7">
      <c r="B99" s="13">
        <v>20</v>
      </c>
      <c r="C99" s="9" t="s">
        <v>400</v>
      </c>
      <c r="D99" s="60" t="s">
        <v>739</v>
      </c>
      <c r="E99" s="4">
        <v>0.43</v>
      </c>
      <c r="F99" s="37">
        <v>135000</v>
      </c>
    </row>
    <row r="100" spans="2:7">
      <c r="B100" s="238">
        <v>20</v>
      </c>
      <c r="C100" s="113" t="s">
        <v>813</v>
      </c>
      <c r="D100" s="222" t="s">
        <v>812</v>
      </c>
      <c r="E100" s="28">
        <f>18.865-1.18</f>
        <v>17.684999999999999</v>
      </c>
      <c r="F100" s="237">
        <v>143000</v>
      </c>
      <c r="G100" s="2"/>
    </row>
    <row r="101" spans="2:7">
      <c r="B101" s="13">
        <v>20</v>
      </c>
      <c r="C101" s="9" t="s">
        <v>662</v>
      </c>
      <c r="D101" s="60" t="s">
        <v>378</v>
      </c>
      <c r="E101" s="4">
        <v>41.08</v>
      </c>
      <c r="F101" s="37">
        <v>135000</v>
      </c>
    </row>
    <row r="102" spans="2:7">
      <c r="B102" s="13" t="s">
        <v>15</v>
      </c>
      <c r="C102" s="9" t="s">
        <v>662</v>
      </c>
      <c r="D102" s="60" t="s">
        <v>378</v>
      </c>
      <c r="E102" s="4">
        <v>24.21</v>
      </c>
      <c r="F102" s="37">
        <v>139000</v>
      </c>
    </row>
    <row r="103" spans="2:7">
      <c r="B103" s="13" t="s">
        <v>443</v>
      </c>
      <c r="C103" s="9" t="s">
        <v>444</v>
      </c>
      <c r="D103" s="195" t="s">
        <v>445</v>
      </c>
      <c r="E103" s="195">
        <v>28.85</v>
      </c>
      <c r="F103" s="37">
        <v>125000</v>
      </c>
    </row>
    <row r="104" spans="2:7">
      <c r="B104" s="13">
        <v>20</v>
      </c>
      <c r="C104" s="9" t="s">
        <v>105</v>
      </c>
      <c r="D104" s="9" t="s">
        <v>251</v>
      </c>
      <c r="E104" s="4">
        <v>44</v>
      </c>
      <c r="F104" s="37">
        <v>110000</v>
      </c>
    </row>
    <row r="105" spans="2:7">
      <c r="B105" s="58" t="s">
        <v>775</v>
      </c>
      <c r="C105" s="113" t="s">
        <v>815</v>
      </c>
      <c r="D105" s="196" t="s">
        <v>814</v>
      </c>
      <c r="E105" s="28">
        <f>15.16-0.771-0.966-5-1.465+12.005-0.52-0.252-3.106-1.693-0.247-4.913-0.151-0.406-1.504-0.975</f>
        <v>5.1960000000000033</v>
      </c>
      <c r="F105" s="237">
        <v>139000</v>
      </c>
      <c r="G105" s="2"/>
    </row>
    <row r="106" spans="2:7">
      <c r="B106" s="13">
        <v>20</v>
      </c>
      <c r="C106" s="9" t="s">
        <v>51</v>
      </c>
      <c r="D106" s="9" t="s">
        <v>661</v>
      </c>
      <c r="E106" s="4">
        <v>2.4</v>
      </c>
      <c r="F106" s="37">
        <v>135000</v>
      </c>
    </row>
    <row r="107" spans="2:7">
      <c r="B107" s="13">
        <v>20</v>
      </c>
      <c r="C107" s="9" t="s">
        <v>446</v>
      </c>
      <c r="D107" s="9"/>
      <c r="E107" s="4">
        <v>6.89</v>
      </c>
      <c r="F107" s="37">
        <v>135000</v>
      </c>
    </row>
    <row r="108" spans="2:7">
      <c r="B108" s="58" t="s">
        <v>817</v>
      </c>
      <c r="C108" s="113" t="s">
        <v>80</v>
      </c>
      <c r="D108" s="222" t="s">
        <v>816</v>
      </c>
      <c r="E108" s="218">
        <v>21.684000000000001</v>
      </c>
      <c r="F108" s="239">
        <v>105000</v>
      </c>
      <c r="G108" s="2"/>
    </row>
    <row r="109" spans="2:7">
      <c r="B109" s="58" t="s">
        <v>775</v>
      </c>
      <c r="C109" s="113" t="s">
        <v>818</v>
      </c>
      <c r="D109" s="222"/>
      <c r="E109" s="218">
        <v>21.93</v>
      </c>
      <c r="F109" s="239">
        <v>139000</v>
      </c>
      <c r="G109" s="2"/>
    </row>
    <row r="110" spans="2:7">
      <c r="B110" s="58" t="s">
        <v>775</v>
      </c>
      <c r="C110" s="113" t="s">
        <v>63</v>
      </c>
      <c r="D110" s="222" t="s">
        <v>802</v>
      </c>
      <c r="E110" s="218">
        <v>16.190000000000001</v>
      </c>
      <c r="F110" s="239">
        <v>139000</v>
      </c>
      <c r="G110" s="2"/>
    </row>
    <row r="111" spans="2:7">
      <c r="B111" s="58" t="s">
        <v>775</v>
      </c>
      <c r="C111" s="113" t="s">
        <v>63</v>
      </c>
      <c r="D111" s="222" t="s">
        <v>801</v>
      </c>
      <c r="E111" s="218">
        <v>15.87</v>
      </c>
      <c r="F111" s="239">
        <v>139000</v>
      </c>
      <c r="G111" s="2"/>
    </row>
    <row r="112" spans="2:7">
      <c r="B112" s="58" t="s">
        <v>791</v>
      </c>
      <c r="C112" s="113" t="s">
        <v>63</v>
      </c>
      <c r="D112" s="222" t="s">
        <v>803</v>
      </c>
      <c r="E112" s="218">
        <f>19.299+6.804</f>
        <v>26.103000000000002</v>
      </c>
      <c r="F112" s="239">
        <v>143000</v>
      </c>
      <c r="G112" s="2"/>
    </row>
    <row r="113" spans="2:7">
      <c r="B113" s="58" t="s">
        <v>775</v>
      </c>
      <c r="C113" s="113" t="s">
        <v>393</v>
      </c>
      <c r="D113" s="219" t="s">
        <v>804</v>
      </c>
      <c r="E113" s="218">
        <v>29.32</v>
      </c>
      <c r="F113" s="239">
        <v>139000</v>
      </c>
      <c r="G113" s="2"/>
    </row>
    <row r="114" spans="2:7">
      <c r="B114" s="58" t="s">
        <v>791</v>
      </c>
      <c r="C114" s="113" t="s">
        <v>393</v>
      </c>
      <c r="D114" s="219" t="s">
        <v>805</v>
      </c>
      <c r="E114" s="218">
        <v>3.234</v>
      </c>
      <c r="F114" s="239">
        <v>139000</v>
      </c>
      <c r="G114" s="2"/>
    </row>
    <row r="115" spans="2:7">
      <c r="B115" s="58" t="s">
        <v>791</v>
      </c>
      <c r="C115" s="113" t="s">
        <v>509</v>
      </c>
      <c r="D115" s="219" t="s">
        <v>807</v>
      </c>
      <c r="E115" s="218">
        <f>0.436+20.203</f>
        <v>20.638999999999999</v>
      </c>
      <c r="F115" s="239">
        <v>143000</v>
      </c>
      <c r="G115" s="2"/>
    </row>
    <row r="116" spans="2:7">
      <c r="B116" s="58" t="s">
        <v>791</v>
      </c>
      <c r="C116" s="113" t="s">
        <v>509</v>
      </c>
      <c r="D116" s="219" t="s">
        <v>806</v>
      </c>
      <c r="E116" s="218">
        <v>21.95</v>
      </c>
      <c r="F116" s="239">
        <v>143000</v>
      </c>
      <c r="G116" s="2"/>
    </row>
    <row r="117" spans="2:7">
      <c r="B117" s="238" t="s">
        <v>791</v>
      </c>
      <c r="C117" s="113" t="s">
        <v>809</v>
      </c>
      <c r="D117" s="196" t="s">
        <v>808</v>
      </c>
      <c r="E117" s="218">
        <v>6.3689999999999998</v>
      </c>
      <c r="F117" s="239">
        <v>139000</v>
      </c>
      <c r="G117" s="2"/>
    </row>
    <row r="118" spans="2:7">
      <c r="B118" s="238" t="s">
        <v>775</v>
      </c>
      <c r="C118" s="113" t="s">
        <v>810</v>
      </c>
      <c r="D118" s="196" t="s">
        <v>811</v>
      </c>
      <c r="E118" s="218">
        <v>20.440000000000001</v>
      </c>
      <c r="F118" s="239">
        <v>139000</v>
      </c>
      <c r="G118" s="2"/>
    </row>
    <row r="119" spans="2:7">
      <c r="B119" s="238" t="s">
        <v>775</v>
      </c>
      <c r="C119" s="113" t="s">
        <v>810</v>
      </c>
      <c r="D119" s="113" t="s">
        <v>793</v>
      </c>
      <c r="E119" s="218">
        <v>20</v>
      </c>
      <c r="F119" s="239">
        <v>139000</v>
      </c>
      <c r="G119" s="2"/>
    </row>
    <row r="120" spans="2:7">
      <c r="B120" s="238" t="s">
        <v>775</v>
      </c>
      <c r="C120" s="113" t="s">
        <v>76</v>
      </c>
      <c r="D120" s="223" t="s">
        <v>797</v>
      </c>
      <c r="E120" s="218">
        <v>27.33</v>
      </c>
      <c r="F120" s="239">
        <v>143000</v>
      </c>
      <c r="G120" s="2"/>
    </row>
    <row r="121" spans="2:7">
      <c r="B121" s="238" t="s">
        <v>775</v>
      </c>
      <c r="C121" s="113" t="s">
        <v>468</v>
      </c>
      <c r="D121" s="223" t="s">
        <v>798</v>
      </c>
      <c r="E121" s="218">
        <f>20.338+21.41+20.337-9.547-13.153-1.192-20.247-1.198-2.392-3.588-1.202-1.203-1.185</f>
        <v>7.1780000000000115</v>
      </c>
      <c r="F121" s="239">
        <v>143000</v>
      </c>
      <c r="G121" s="2"/>
    </row>
    <row r="122" spans="2:7">
      <c r="B122" s="238">
        <v>20</v>
      </c>
      <c r="C122" s="113" t="s">
        <v>278</v>
      </c>
      <c r="D122" s="223" t="s">
        <v>799</v>
      </c>
      <c r="E122" s="218">
        <f>7.42-0.569-1.226-0.232-0.99</f>
        <v>4.4029999999999996</v>
      </c>
      <c r="F122" s="239">
        <v>135000</v>
      </c>
      <c r="G122" s="2"/>
    </row>
    <row r="123" spans="2:7">
      <c r="B123" s="238" t="s">
        <v>791</v>
      </c>
      <c r="C123" s="113" t="s">
        <v>278</v>
      </c>
      <c r="D123" s="223" t="s">
        <v>800</v>
      </c>
      <c r="E123" s="218">
        <v>11.769</v>
      </c>
      <c r="F123" s="239">
        <v>143000</v>
      </c>
      <c r="G123" s="2"/>
    </row>
    <row r="124" spans="2:7">
      <c r="B124" s="238">
        <v>20</v>
      </c>
      <c r="C124" s="113" t="s">
        <v>187</v>
      </c>
      <c r="D124" s="223"/>
      <c r="E124" s="218">
        <v>27.12</v>
      </c>
      <c r="F124" s="239">
        <v>135000</v>
      </c>
      <c r="G124" s="2"/>
    </row>
    <row r="125" spans="2:7">
      <c r="B125" s="58" t="s">
        <v>775</v>
      </c>
      <c r="C125" s="113" t="s">
        <v>30</v>
      </c>
      <c r="D125" s="195" t="s">
        <v>796</v>
      </c>
      <c r="E125" s="218">
        <v>12.669</v>
      </c>
      <c r="F125" s="239">
        <v>143000</v>
      </c>
      <c r="G125" s="2"/>
    </row>
    <row r="126" spans="2:7">
      <c r="B126" s="238" t="s">
        <v>775</v>
      </c>
      <c r="C126" s="113" t="s">
        <v>30</v>
      </c>
      <c r="D126" s="219" t="s">
        <v>795</v>
      </c>
      <c r="E126" s="218">
        <f>20.235-20.235+20.88-20.88+20.725-20.725+20.645-20.645+20.59+20.11-3.34-0.69+18.68-14.45+20.005+18.24+20.745+20.395-21.594-3.075-20.56-0.555-13.56-5.175+19.71-19.71-0.63+9.6+20.515-19.85-19.99-19.685-19.855+19.685+19.235+19.175+19.56+19.315-19.805-19.64-20.095-19.669+19.25+19.15+19.575+19.41+19.745+20+19.485-0.725-0.601+19.96-19.96+19.665-19.665-19.765-20-19.745-1.185-3.64-7.83-2.805-3.91+20-2.64-5.54+20.005-1.425+0.565+17.295+2.635-1.915+19.329+19.952-1.295-2.005-0.69-20.425-0.64-0.19-15.205-18.675+6.975+21.09-1.385-1.16+1.145-19.315-13.587-18.381-1.37-1.28-0.581-20.129-20.276-20.258-11.126-4.202</f>
        <v>5.3369999999999749</v>
      </c>
      <c r="F126" s="239">
        <v>143000</v>
      </c>
      <c r="G126" s="2"/>
    </row>
    <row r="127" spans="2:7">
      <c r="B127" s="238">
        <v>20</v>
      </c>
      <c r="C127" s="113" t="s">
        <v>119</v>
      </c>
      <c r="D127" s="222" t="s">
        <v>794</v>
      </c>
      <c r="E127" s="218">
        <f>20.687+19.891-8.734-4.641-5.687-0.812-0.81</f>
        <v>19.894000000000002</v>
      </c>
      <c r="F127" s="239">
        <v>135000</v>
      </c>
      <c r="G127" s="2"/>
    </row>
    <row r="128" spans="2:7">
      <c r="B128" s="238" t="s">
        <v>15</v>
      </c>
      <c r="C128" s="113" t="s">
        <v>119</v>
      </c>
      <c r="D128" s="222" t="s">
        <v>793</v>
      </c>
      <c r="E128" s="218">
        <f>3.154-0.821-0.759+0.663-1.574+5.36-2.918-2.187+40</f>
        <v>40.917999999999999</v>
      </c>
      <c r="F128" s="239">
        <v>139000</v>
      </c>
      <c r="G128" s="2"/>
    </row>
    <row r="129" spans="2:7">
      <c r="B129" s="13">
        <v>20</v>
      </c>
      <c r="C129" s="9" t="s">
        <v>32</v>
      </c>
      <c r="D129" s="9" t="s">
        <v>663</v>
      </c>
      <c r="E129" s="4">
        <v>12.61</v>
      </c>
      <c r="F129" s="37">
        <v>135000</v>
      </c>
    </row>
    <row r="130" spans="2:7">
      <c r="B130" s="238" t="s">
        <v>791</v>
      </c>
      <c r="C130" s="113" t="s">
        <v>245</v>
      </c>
      <c r="D130" s="221" t="s">
        <v>792</v>
      </c>
      <c r="E130" s="218">
        <v>54.69</v>
      </c>
      <c r="F130" s="239">
        <v>143000</v>
      </c>
      <c r="G130" s="2"/>
    </row>
    <row r="131" spans="2:7">
      <c r="B131" s="238" t="s">
        <v>791</v>
      </c>
      <c r="C131" s="113" t="s">
        <v>245</v>
      </c>
      <c r="D131" s="221" t="s">
        <v>790</v>
      </c>
      <c r="E131" s="218">
        <v>37.22</v>
      </c>
      <c r="F131" s="239">
        <v>143000</v>
      </c>
      <c r="G131" s="2"/>
    </row>
    <row r="132" spans="2:7">
      <c r="B132" s="238" t="s">
        <v>788</v>
      </c>
      <c r="C132" s="113" t="s">
        <v>636</v>
      </c>
      <c r="D132" s="221" t="s">
        <v>789</v>
      </c>
      <c r="E132" s="218">
        <f>14.631-1.232</f>
        <v>13.399000000000001</v>
      </c>
      <c r="F132" s="239">
        <v>105000</v>
      </c>
      <c r="G132" s="2"/>
    </row>
    <row r="133" spans="2:7">
      <c r="B133" s="238" t="s">
        <v>788</v>
      </c>
      <c r="C133" s="113" t="s">
        <v>787</v>
      </c>
      <c r="D133" s="221" t="s">
        <v>786</v>
      </c>
      <c r="E133" s="218">
        <v>4.1139999999999999</v>
      </c>
      <c r="F133" s="239">
        <v>105000</v>
      </c>
      <c r="G133" s="2"/>
    </row>
    <row r="134" spans="2:7">
      <c r="B134" s="238" t="s">
        <v>775</v>
      </c>
      <c r="C134" s="113" t="s">
        <v>782</v>
      </c>
      <c r="D134" s="221" t="s">
        <v>781</v>
      </c>
      <c r="E134" s="218">
        <v>58.59</v>
      </c>
      <c r="F134" s="239">
        <v>139000</v>
      </c>
      <c r="G134" s="2"/>
    </row>
    <row r="135" spans="2:7">
      <c r="B135" s="238" t="s">
        <v>785</v>
      </c>
      <c r="C135" s="113" t="s">
        <v>782</v>
      </c>
      <c r="D135" s="221" t="s">
        <v>784</v>
      </c>
      <c r="E135" s="218">
        <v>41.67</v>
      </c>
      <c r="F135" s="37">
        <v>138000</v>
      </c>
      <c r="G135" s="2"/>
    </row>
    <row r="136" spans="2:7">
      <c r="B136" s="238" t="s">
        <v>150</v>
      </c>
      <c r="C136" s="113" t="s">
        <v>782</v>
      </c>
      <c r="D136" s="221" t="s">
        <v>783</v>
      </c>
      <c r="E136" s="218">
        <v>21.15</v>
      </c>
      <c r="F136" s="37">
        <v>138000</v>
      </c>
      <c r="G136" s="2"/>
    </row>
    <row r="137" spans="2:7">
      <c r="B137" s="58" t="s">
        <v>667</v>
      </c>
      <c r="C137" s="34" t="s">
        <v>668</v>
      </c>
      <c r="D137" s="34" t="s">
        <v>669</v>
      </c>
      <c r="E137" s="4">
        <v>9.77</v>
      </c>
      <c r="F137" s="37">
        <v>139000</v>
      </c>
    </row>
    <row r="138" spans="2:7" ht="15.6" thickBot="1">
      <c r="B138" s="256">
        <v>20</v>
      </c>
      <c r="C138" s="257" t="s">
        <v>64</v>
      </c>
      <c r="D138" s="258" t="s">
        <v>664</v>
      </c>
      <c r="E138" s="212">
        <v>54.22</v>
      </c>
      <c r="F138" s="214">
        <v>135000</v>
      </c>
    </row>
    <row r="139" spans="2:7" ht="16.2" thickBot="1">
      <c r="B139" s="264" t="s">
        <v>315</v>
      </c>
      <c r="C139" s="265"/>
      <c r="D139" s="265"/>
      <c r="E139" s="265"/>
      <c r="F139" s="267"/>
      <c r="G139" s="2"/>
    </row>
    <row r="140" spans="2:7">
      <c r="B140" s="201" t="s">
        <v>244</v>
      </c>
      <c r="C140" s="202" t="s">
        <v>700</v>
      </c>
      <c r="D140" s="105" t="s">
        <v>698</v>
      </c>
      <c r="E140" s="204">
        <v>9</v>
      </c>
      <c r="F140" s="200">
        <v>490000</v>
      </c>
      <c r="G140" s="2"/>
    </row>
    <row r="141" spans="2:7">
      <c r="B141" s="198" t="s">
        <v>244</v>
      </c>
      <c r="C141" s="189" t="s">
        <v>515</v>
      </c>
      <c r="D141" s="113" t="s">
        <v>698</v>
      </c>
      <c r="E141" s="191">
        <v>9.1999999999999993</v>
      </c>
      <c r="F141" s="199">
        <v>490000</v>
      </c>
      <c r="G141" s="2"/>
    </row>
    <row r="142" spans="2:7">
      <c r="B142" s="126">
        <v>20</v>
      </c>
      <c r="C142" s="189" t="s">
        <v>701</v>
      </c>
      <c r="D142" s="113" t="s">
        <v>698</v>
      </c>
      <c r="E142" s="191">
        <v>10.523999999999999</v>
      </c>
      <c r="F142" s="199">
        <v>330000</v>
      </c>
      <c r="G142" s="2"/>
    </row>
    <row r="143" spans="2:7">
      <c r="B143" s="198" t="s">
        <v>244</v>
      </c>
      <c r="C143" s="189" t="s">
        <v>702</v>
      </c>
      <c r="D143" s="113" t="s">
        <v>698</v>
      </c>
      <c r="E143" s="191">
        <v>6</v>
      </c>
      <c r="F143" s="199">
        <v>475000</v>
      </c>
      <c r="G143" s="2"/>
    </row>
    <row r="144" spans="2:7">
      <c r="B144" s="198" t="s">
        <v>244</v>
      </c>
      <c r="C144" s="189" t="s">
        <v>703</v>
      </c>
      <c r="D144" s="113" t="s">
        <v>698</v>
      </c>
      <c r="E144" s="191">
        <v>3</v>
      </c>
      <c r="F144" s="199">
        <v>465000</v>
      </c>
      <c r="G144" s="2"/>
    </row>
    <row r="145" spans="2:7">
      <c r="B145" s="126">
        <v>20</v>
      </c>
      <c r="C145" s="203" t="s">
        <v>704</v>
      </c>
      <c r="D145" s="113" t="s">
        <v>697</v>
      </c>
      <c r="E145" s="191">
        <v>3.2810000000000001</v>
      </c>
      <c r="F145" s="199">
        <v>400000</v>
      </c>
      <c r="G145" s="2"/>
    </row>
    <row r="146" spans="2:7">
      <c r="B146" s="198" t="s">
        <v>244</v>
      </c>
      <c r="C146" s="189" t="s">
        <v>705</v>
      </c>
      <c r="D146" s="113" t="s">
        <v>699</v>
      </c>
      <c r="E146" s="191">
        <v>3.69</v>
      </c>
      <c r="F146" s="199">
        <v>350000</v>
      </c>
      <c r="G146" s="2"/>
    </row>
    <row r="147" spans="2:7">
      <c r="B147" s="126">
        <v>20</v>
      </c>
      <c r="C147" s="189" t="s">
        <v>706</v>
      </c>
      <c r="D147" s="113" t="s">
        <v>698</v>
      </c>
      <c r="E147" s="191">
        <v>20.285</v>
      </c>
      <c r="F147" s="199">
        <v>270000</v>
      </c>
      <c r="G147" s="2"/>
    </row>
    <row r="148" spans="2:7">
      <c r="B148" s="126">
        <v>20</v>
      </c>
      <c r="C148" s="189" t="s">
        <v>706</v>
      </c>
      <c r="D148" s="113" t="s">
        <v>698</v>
      </c>
      <c r="E148" s="191">
        <v>9.3450000000000006</v>
      </c>
      <c r="F148" s="199">
        <v>270000</v>
      </c>
      <c r="G148" s="2"/>
    </row>
    <row r="149" spans="2:7" ht="15.6" thickBot="1">
      <c r="B149" s="168">
        <v>20</v>
      </c>
      <c r="C149" s="349" t="s">
        <v>502</v>
      </c>
      <c r="D149" s="350" t="s">
        <v>698</v>
      </c>
      <c r="E149" s="351">
        <v>1.345</v>
      </c>
      <c r="F149" s="352">
        <v>270000</v>
      </c>
      <c r="G149" s="2"/>
    </row>
  </sheetData>
  <mergeCells count="21">
    <mergeCell ref="D6:F6"/>
    <mergeCell ref="E1:F1"/>
    <mergeCell ref="D2:F2"/>
    <mergeCell ref="D3:F3"/>
    <mergeCell ref="D4:F4"/>
    <mergeCell ref="D5:F5"/>
    <mergeCell ref="D7:F7"/>
    <mergeCell ref="D8:F8"/>
    <mergeCell ref="B9:F9"/>
    <mergeCell ref="C10:D10"/>
    <mergeCell ref="B11:F11"/>
    <mergeCell ref="B70:F70"/>
    <mergeCell ref="B72:F72"/>
    <mergeCell ref="B37:F37"/>
    <mergeCell ref="B66:F66"/>
    <mergeCell ref="B68:F68"/>
    <mergeCell ref="B139:F139"/>
    <mergeCell ref="B75:F75"/>
    <mergeCell ref="B77:F77"/>
    <mergeCell ref="B79:F79"/>
    <mergeCell ref="B90:F90"/>
  </mergeCells>
  <conditionalFormatting sqref="E82:E87 E94:E95 E115:E120 E130:E137 E140:E149">
    <cfRule type="cellIs" dxfId="0" priority="17" stopIfTrue="1" operator="lessThanOrEqual">
      <formula>0.01</formula>
    </cfRule>
  </conditionalFormatting>
  <hyperlinks>
    <hyperlink ref="D6" r:id="rId1"/>
  </hyperlinks>
  <pageMargins left="0.23622047244094491" right="0.23622047244094491" top="0.15748031496062992" bottom="0.15748031496062992" header="0.31496062992125984" footer="0.31496062992125984"/>
  <pageSetup paperSize="9" scale="60" fitToHeight="0"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G95"/>
  <sheetViews>
    <sheetView workbookViewId="0">
      <selection activeCell="C5" sqref="C5"/>
    </sheetView>
  </sheetViews>
  <sheetFormatPr defaultColWidth="9.109375" defaultRowHeight="15"/>
  <cols>
    <col min="1" max="1" width="1.88671875" style="2" customWidth="1"/>
    <col min="2" max="2" width="37.44140625" style="17" customWidth="1"/>
    <col min="3" max="3" width="47.33203125" style="18" customWidth="1"/>
    <col min="4" max="4" width="75.44140625" style="18" bestFit="1" customWidth="1"/>
    <col min="5" max="5" width="10.88671875" style="53" bestFit="1" customWidth="1"/>
    <col min="6" max="6" width="12.44140625" style="19" bestFit="1" customWidth="1"/>
    <col min="7" max="7" width="9.109375" style="2"/>
    <col min="8" max="8" width="20.109375" style="2" bestFit="1" customWidth="1"/>
    <col min="9" max="16384" width="9.109375" style="2"/>
  </cols>
  <sheetData>
    <row r="1" spans="1:6" s="66" customFormat="1" ht="21.6" thickBot="1">
      <c r="B1" s="94" t="s">
        <v>827</v>
      </c>
      <c r="C1" s="95"/>
      <c r="D1" s="95"/>
      <c r="E1" s="282"/>
      <c r="F1" s="283"/>
    </row>
    <row r="2" spans="1:6" s="66" customFormat="1" ht="21" customHeight="1">
      <c r="B2" s="67"/>
      <c r="C2" s="83" t="s">
        <v>254</v>
      </c>
      <c r="D2" s="300" t="s">
        <v>0</v>
      </c>
      <c r="E2" s="300"/>
      <c r="F2" s="301"/>
    </row>
    <row r="3" spans="1:6" s="66" customFormat="1" ht="21">
      <c r="B3" s="68"/>
      <c r="C3" s="139" t="s">
        <v>255</v>
      </c>
      <c r="D3" s="296" t="s">
        <v>1</v>
      </c>
      <c r="E3" s="296"/>
      <c r="F3" s="297"/>
    </row>
    <row r="4" spans="1:6" s="66" customFormat="1" ht="21">
      <c r="B4" s="68"/>
      <c r="C4" s="135"/>
      <c r="D4" s="296" t="s">
        <v>2</v>
      </c>
      <c r="E4" s="296"/>
      <c r="F4" s="297"/>
    </row>
    <row r="5" spans="1:6" s="66" customFormat="1" ht="21">
      <c r="B5" s="68"/>
      <c r="C5" s="135" t="s">
        <v>833</v>
      </c>
      <c r="D5" s="296" t="s">
        <v>3</v>
      </c>
      <c r="E5" s="296"/>
      <c r="F5" s="297"/>
    </row>
    <row r="6" spans="1:6" s="66" customFormat="1" ht="21">
      <c r="B6" s="68"/>
      <c r="C6" s="135"/>
      <c r="D6" s="298" t="s">
        <v>4</v>
      </c>
      <c r="E6" s="298"/>
      <c r="F6" s="299"/>
    </row>
    <row r="7" spans="1:6" s="66" customFormat="1" ht="21">
      <c r="B7" s="68"/>
      <c r="C7" s="135" t="s">
        <v>209</v>
      </c>
      <c r="D7" s="302" t="s">
        <v>208</v>
      </c>
      <c r="E7" s="302"/>
      <c r="F7" s="303"/>
    </row>
    <row r="8" spans="1:6" s="66" customFormat="1" ht="21">
      <c r="B8" s="77"/>
      <c r="C8" s="135"/>
      <c r="D8" s="304" t="s">
        <v>132</v>
      </c>
      <c r="E8" s="304"/>
      <c r="F8" s="305"/>
    </row>
    <row r="9" spans="1:6" s="66" customFormat="1" ht="21" thickBot="1">
      <c r="B9" s="284" t="s">
        <v>293</v>
      </c>
      <c r="C9" s="285"/>
      <c r="D9" s="285"/>
      <c r="E9" s="286"/>
      <c r="F9" s="287"/>
    </row>
    <row r="10" spans="1:6" ht="31.2">
      <c r="A10" s="1"/>
      <c r="B10" s="43" t="s">
        <v>5</v>
      </c>
      <c r="C10" s="288" t="s">
        <v>6</v>
      </c>
      <c r="D10" s="291"/>
      <c r="E10" s="42" t="s">
        <v>7</v>
      </c>
      <c r="F10" s="38" t="s">
        <v>8</v>
      </c>
    </row>
    <row r="11" spans="1:6" ht="16.2" thickBot="1">
      <c r="B11" s="324" t="s">
        <v>74</v>
      </c>
      <c r="C11" s="325"/>
      <c r="D11" s="325"/>
      <c r="E11" s="325"/>
      <c r="F11" s="326"/>
    </row>
    <row r="12" spans="1:6" ht="16.2" thickBot="1">
      <c r="B12" s="306" t="s">
        <v>53</v>
      </c>
      <c r="C12" s="307"/>
      <c r="D12" s="307"/>
      <c r="E12" s="307"/>
      <c r="F12" s="308"/>
    </row>
    <row r="13" spans="1:6">
      <c r="B13" s="104" t="s">
        <v>301</v>
      </c>
      <c r="C13" s="12" t="s">
        <v>127</v>
      </c>
      <c r="D13" s="12" t="s">
        <v>526</v>
      </c>
      <c r="E13" s="108">
        <v>4.2999999999999997E-2</v>
      </c>
      <c r="F13" s="106" t="s">
        <v>90</v>
      </c>
    </row>
    <row r="14" spans="1:6">
      <c r="B14" s="109" t="s">
        <v>310</v>
      </c>
      <c r="C14" s="9" t="s">
        <v>457</v>
      </c>
      <c r="D14" s="9" t="s">
        <v>527</v>
      </c>
      <c r="E14" s="32">
        <v>0.02</v>
      </c>
      <c r="F14" s="93" t="s">
        <v>90</v>
      </c>
    </row>
    <row r="15" spans="1:6">
      <c r="B15" s="109" t="s">
        <v>309</v>
      </c>
      <c r="C15" s="9" t="s">
        <v>559</v>
      </c>
      <c r="D15" s="9" t="s">
        <v>528</v>
      </c>
      <c r="E15" s="32">
        <v>0.22</v>
      </c>
      <c r="F15" s="93" t="s">
        <v>90</v>
      </c>
    </row>
    <row r="16" spans="1:6">
      <c r="B16" s="109" t="s">
        <v>311</v>
      </c>
      <c r="C16" s="9" t="s">
        <v>560</v>
      </c>
      <c r="D16" s="9" t="s">
        <v>529</v>
      </c>
      <c r="E16" s="32">
        <v>2.1999999999999999E-2</v>
      </c>
      <c r="F16" s="93" t="s">
        <v>90</v>
      </c>
    </row>
    <row r="17" spans="2:7">
      <c r="B17" s="109" t="s">
        <v>311</v>
      </c>
      <c r="C17" s="9" t="s">
        <v>561</v>
      </c>
      <c r="D17" s="9" t="s">
        <v>530</v>
      </c>
      <c r="E17" s="32">
        <v>1.7000000000000001E-2</v>
      </c>
      <c r="F17" s="93" t="s">
        <v>90</v>
      </c>
    </row>
    <row r="18" spans="2:7">
      <c r="B18" s="109" t="s">
        <v>311</v>
      </c>
      <c r="C18" s="9" t="s">
        <v>562</v>
      </c>
      <c r="D18" s="9" t="s">
        <v>531</v>
      </c>
      <c r="E18" s="32">
        <v>0.20200000000000001</v>
      </c>
      <c r="F18" s="93" t="s">
        <v>90</v>
      </c>
    </row>
    <row r="19" spans="2:7">
      <c r="B19" s="109" t="s">
        <v>302</v>
      </c>
      <c r="C19" s="9" t="s">
        <v>563</v>
      </c>
      <c r="D19" s="9" t="s">
        <v>532</v>
      </c>
      <c r="E19" s="32">
        <v>0.622</v>
      </c>
      <c r="F19" s="93" t="s">
        <v>90</v>
      </c>
    </row>
    <row r="20" spans="2:7">
      <c r="B20" s="109" t="s">
        <v>311</v>
      </c>
      <c r="C20" s="9" t="s">
        <v>564</v>
      </c>
      <c r="D20" s="9" t="s">
        <v>533</v>
      </c>
      <c r="E20" s="32">
        <v>3.2000000000000001E-2</v>
      </c>
      <c r="F20" s="93" t="s">
        <v>90</v>
      </c>
    </row>
    <row r="21" spans="2:7">
      <c r="B21" s="109" t="s">
        <v>244</v>
      </c>
      <c r="C21" s="9" t="s">
        <v>564</v>
      </c>
      <c r="D21" s="9" t="s">
        <v>534</v>
      </c>
      <c r="E21" s="32">
        <v>0.34200000000000003</v>
      </c>
      <c r="F21" s="93" t="s">
        <v>90</v>
      </c>
    </row>
    <row r="22" spans="2:7">
      <c r="B22" s="109" t="s">
        <v>298</v>
      </c>
      <c r="C22" s="9" t="s">
        <v>252</v>
      </c>
      <c r="D22" s="9"/>
      <c r="E22" s="32">
        <v>0.13300000000000001</v>
      </c>
      <c r="F22" s="93" t="s">
        <v>90</v>
      </c>
    </row>
    <row r="23" spans="2:7">
      <c r="B23" s="109" t="s">
        <v>298</v>
      </c>
      <c r="C23" s="9" t="s">
        <v>92</v>
      </c>
      <c r="D23" s="9"/>
      <c r="E23" s="32">
        <v>0.30099999999999999</v>
      </c>
      <c r="F23" s="93" t="s">
        <v>90</v>
      </c>
    </row>
    <row r="24" spans="2:7">
      <c r="B24" s="109" t="s">
        <v>298</v>
      </c>
      <c r="C24" s="9" t="s">
        <v>320</v>
      </c>
      <c r="D24" s="9"/>
      <c r="E24" s="32">
        <v>0.23899999999999999</v>
      </c>
      <c r="F24" s="93" t="s">
        <v>90</v>
      </c>
      <c r="G24" s="146"/>
    </row>
    <row r="25" spans="2:7">
      <c r="B25" s="109" t="s">
        <v>298</v>
      </c>
      <c r="C25" s="9" t="s">
        <v>229</v>
      </c>
      <c r="D25" s="9"/>
      <c r="E25" s="32">
        <v>0.54800000000000004</v>
      </c>
      <c r="F25" s="93" t="s">
        <v>90</v>
      </c>
      <c r="G25" s="146"/>
    </row>
    <row r="26" spans="2:7">
      <c r="B26" s="109" t="s">
        <v>298</v>
      </c>
      <c r="C26" s="9" t="s">
        <v>95</v>
      </c>
      <c r="D26" s="9"/>
      <c r="E26" s="32">
        <v>0.77</v>
      </c>
      <c r="F26" s="93" t="s">
        <v>90</v>
      </c>
      <c r="G26" s="146"/>
    </row>
    <row r="27" spans="2:7">
      <c r="B27" s="109" t="s">
        <v>298</v>
      </c>
      <c r="C27" s="9" t="s">
        <v>321</v>
      </c>
      <c r="D27" s="9"/>
      <c r="E27" s="32">
        <v>0.91</v>
      </c>
      <c r="F27" s="93" t="s">
        <v>90</v>
      </c>
      <c r="G27" s="146"/>
    </row>
    <row r="28" spans="2:7">
      <c r="B28" s="13" t="s">
        <v>91</v>
      </c>
      <c r="C28" s="9" t="s">
        <v>565</v>
      </c>
      <c r="D28" s="9" t="s">
        <v>535</v>
      </c>
      <c r="E28" s="32">
        <v>0.25700000000000001</v>
      </c>
      <c r="F28" s="93" t="s">
        <v>90</v>
      </c>
      <c r="G28" s="146"/>
    </row>
    <row r="29" spans="2:7">
      <c r="B29" s="109" t="s">
        <v>304</v>
      </c>
      <c r="C29" s="9" t="s">
        <v>70</v>
      </c>
      <c r="D29" s="9"/>
      <c r="E29" s="32">
        <v>8.2000000000000003E-2</v>
      </c>
      <c r="F29" s="93" t="s">
        <v>90</v>
      </c>
      <c r="G29" s="146"/>
    </row>
    <row r="30" spans="2:7">
      <c r="B30" s="109" t="s">
        <v>305</v>
      </c>
      <c r="C30" s="9" t="s">
        <v>95</v>
      </c>
      <c r="D30" s="9"/>
      <c r="E30" s="32">
        <v>2.8000000000000001E-2</v>
      </c>
      <c r="F30" s="93" t="s">
        <v>90</v>
      </c>
      <c r="G30" s="146"/>
    </row>
    <row r="31" spans="2:7">
      <c r="B31" s="109" t="s">
        <v>305</v>
      </c>
      <c r="C31" s="9" t="s">
        <v>566</v>
      </c>
      <c r="D31" s="9" t="s">
        <v>536</v>
      </c>
      <c r="E31" s="32">
        <v>0.11700000000000001</v>
      </c>
      <c r="F31" s="93" t="s">
        <v>90</v>
      </c>
      <c r="G31" s="146"/>
    </row>
    <row r="32" spans="2:7">
      <c r="B32" s="109" t="s">
        <v>305</v>
      </c>
      <c r="C32" s="9" t="s">
        <v>567</v>
      </c>
      <c r="D32" s="9" t="s">
        <v>537</v>
      </c>
      <c r="E32" s="32">
        <v>7.4999999999999997E-2</v>
      </c>
      <c r="F32" s="93" t="s">
        <v>90</v>
      </c>
      <c r="G32" s="157"/>
    </row>
    <row r="33" spans="2:7">
      <c r="B33" s="109" t="s">
        <v>305</v>
      </c>
      <c r="C33" s="9" t="s">
        <v>568</v>
      </c>
      <c r="D33" s="9" t="s">
        <v>538</v>
      </c>
      <c r="E33" s="32">
        <v>4.5999999999999999E-2</v>
      </c>
      <c r="F33" s="93" t="s">
        <v>90</v>
      </c>
      <c r="G33" s="157"/>
    </row>
    <row r="34" spans="2:7">
      <c r="B34" s="109" t="s">
        <v>305</v>
      </c>
      <c r="C34" s="9" t="s">
        <v>561</v>
      </c>
      <c r="D34" s="9" t="s">
        <v>539</v>
      </c>
      <c r="E34" s="32">
        <v>0.129</v>
      </c>
      <c r="F34" s="93" t="s">
        <v>90</v>
      </c>
      <c r="G34" s="146"/>
    </row>
    <row r="35" spans="2:7">
      <c r="B35" s="109" t="s">
        <v>305</v>
      </c>
      <c r="C35" s="9" t="s">
        <v>70</v>
      </c>
      <c r="D35" s="9"/>
      <c r="E35" s="32">
        <v>0.2</v>
      </c>
      <c r="F35" s="93" t="s">
        <v>90</v>
      </c>
      <c r="G35" s="146"/>
    </row>
    <row r="36" spans="2:7">
      <c r="B36" s="109" t="s">
        <v>305</v>
      </c>
      <c r="C36" s="9" t="s">
        <v>562</v>
      </c>
      <c r="D36" s="9" t="s">
        <v>540</v>
      </c>
      <c r="E36" s="32">
        <v>0.18</v>
      </c>
      <c r="F36" s="93" t="s">
        <v>90</v>
      </c>
      <c r="G36" s="146"/>
    </row>
    <row r="37" spans="2:7">
      <c r="B37" s="109" t="s">
        <v>305</v>
      </c>
      <c r="C37" s="9" t="s">
        <v>563</v>
      </c>
      <c r="D37" s="9" t="s">
        <v>541</v>
      </c>
      <c r="E37" s="32">
        <v>7.8E-2</v>
      </c>
      <c r="F37" s="93" t="s">
        <v>90</v>
      </c>
      <c r="G37" s="146"/>
    </row>
    <row r="38" spans="2:7">
      <c r="B38" s="13" t="s">
        <v>68</v>
      </c>
      <c r="C38" s="9" t="s">
        <v>569</v>
      </c>
      <c r="D38" s="9" t="s">
        <v>542</v>
      </c>
      <c r="E38" s="32">
        <v>0.1</v>
      </c>
      <c r="F38" s="93" t="s">
        <v>90</v>
      </c>
      <c r="G38" s="146"/>
    </row>
    <row r="39" spans="2:7">
      <c r="B39" s="13" t="s">
        <v>68</v>
      </c>
      <c r="C39" s="9" t="s">
        <v>560</v>
      </c>
      <c r="D39" s="9" t="s">
        <v>543</v>
      </c>
      <c r="E39" s="32">
        <v>0.04</v>
      </c>
      <c r="F39" s="93" t="s">
        <v>90</v>
      </c>
      <c r="G39" s="146"/>
    </row>
    <row r="40" spans="2:7">
      <c r="B40" s="13" t="s">
        <v>68</v>
      </c>
      <c r="C40" s="9" t="s">
        <v>67</v>
      </c>
      <c r="D40" s="9"/>
      <c r="E40" s="32">
        <v>0.36299999999999999</v>
      </c>
      <c r="F40" s="93" t="s">
        <v>90</v>
      </c>
    </row>
    <row r="41" spans="2:7">
      <c r="B41" s="109" t="s">
        <v>306</v>
      </c>
      <c r="C41" s="9" t="s">
        <v>570</v>
      </c>
      <c r="D41" s="9" t="s">
        <v>544</v>
      </c>
      <c r="E41" s="32">
        <v>8.5000000000000006E-2</v>
      </c>
      <c r="F41" s="93" t="s">
        <v>90</v>
      </c>
    </row>
    <row r="42" spans="2:7">
      <c r="B42" s="13" t="s">
        <v>93</v>
      </c>
      <c r="C42" s="9" t="s">
        <v>571</v>
      </c>
      <c r="D42" s="9" t="s">
        <v>545</v>
      </c>
      <c r="E42" s="32">
        <v>0.05</v>
      </c>
      <c r="F42" s="93" t="s">
        <v>90</v>
      </c>
    </row>
    <row r="43" spans="2:7">
      <c r="B43" s="13" t="s">
        <v>93</v>
      </c>
      <c r="C43" s="9" t="s">
        <v>95</v>
      </c>
      <c r="D43" s="9" t="s">
        <v>546</v>
      </c>
      <c r="E43" s="32">
        <v>2.7E-2</v>
      </c>
      <c r="F43" s="93" t="s">
        <v>90</v>
      </c>
    </row>
    <row r="44" spans="2:7">
      <c r="B44" s="13" t="s">
        <v>93</v>
      </c>
      <c r="C44" s="9" t="s">
        <v>109</v>
      </c>
      <c r="D44" s="9" t="s">
        <v>547</v>
      </c>
      <c r="E44" s="32">
        <v>8.2000000000000003E-2</v>
      </c>
      <c r="F44" s="93" t="s">
        <v>90</v>
      </c>
    </row>
    <row r="45" spans="2:7">
      <c r="B45" s="13" t="s">
        <v>69</v>
      </c>
      <c r="C45" s="9" t="s">
        <v>70</v>
      </c>
      <c r="D45" s="9"/>
      <c r="E45" s="32">
        <v>5.7000000000000002E-2</v>
      </c>
      <c r="F45" s="93" t="s">
        <v>90</v>
      </c>
    </row>
    <row r="46" spans="2:7">
      <c r="B46" s="13" t="s">
        <v>69</v>
      </c>
      <c r="C46" s="9" t="s">
        <v>109</v>
      </c>
      <c r="D46" s="9"/>
      <c r="E46" s="32">
        <v>0.03</v>
      </c>
      <c r="F46" s="93" t="s">
        <v>90</v>
      </c>
    </row>
    <row r="47" spans="2:7">
      <c r="B47" s="13" t="s">
        <v>69</v>
      </c>
      <c r="C47" s="9" t="s">
        <v>97</v>
      </c>
      <c r="D47" s="9"/>
      <c r="E47" s="32">
        <v>9.5000000000000001E-2</v>
      </c>
      <c r="F47" s="93" t="s">
        <v>90</v>
      </c>
    </row>
    <row r="48" spans="2:7">
      <c r="B48" s="13" t="s">
        <v>99</v>
      </c>
      <c r="C48" s="9" t="s">
        <v>457</v>
      </c>
      <c r="D48" s="9" t="s">
        <v>548</v>
      </c>
      <c r="E48" s="32">
        <v>0.161</v>
      </c>
      <c r="F48" s="93" t="s">
        <v>90</v>
      </c>
    </row>
    <row r="49" spans="2:6">
      <c r="B49" s="79" t="s">
        <v>460</v>
      </c>
      <c r="C49" s="9" t="s">
        <v>285</v>
      </c>
      <c r="D49" s="9"/>
      <c r="E49" s="32">
        <v>1.0449999999999999</v>
      </c>
      <c r="F49" s="93" t="s">
        <v>90</v>
      </c>
    </row>
    <row r="50" spans="2:6">
      <c r="B50" s="13" t="s">
        <v>71</v>
      </c>
      <c r="C50" s="9" t="s">
        <v>72</v>
      </c>
      <c r="D50" s="9"/>
      <c r="E50" s="32">
        <v>0.53100000000000003</v>
      </c>
      <c r="F50" s="93" t="s">
        <v>90</v>
      </c>
    </row>
    <row r="51" spans="2:6">
      <c r="B51" s="13" t="s">
        <v>110</v>
      </c>
      <c r="C51" s="9" t="s">
        <v>111</v>
      </c>
      <c r="D51" s="9"/>
      <c r="E51" s="32">
        <v>2.8000000000000001E-2</v>
      </c>
      <c r="F51" s="93" t="s">
        <v>90</v>
      </c>
    </row>
    <row r="52" spans="2:6">
      <c r="B52" s="13" t="s">
        <v>110</v>
      </c>
      <c r="C52" s="9" t="s">
        <v>73</v>
      </c>
      <c r="D52" s="9"/>
      <c r="E52" s="32">
        <v>0.99199999999999999</v>
      </c>
      <c r="F52" s="93" t="s">
        <v>90</v>
      </c>
    </row>
    <row r="53" spans="2:6">
      <c r="B53" s="13" t="s">
        <v>94</v>
      </c>
      <c r="C53" s="9" t="s">
        <v>95</v>
      </c>
      <c r="D53" s="9" t="s">
        <v>549</v>
      </c>
      <c r="E53" s="32">
        <v>4.3999999999999997E-2</v>
      </c>
      <c r="F53" s="93" t="s">
        <v>90</v>
      </c>
    </row>
    <row r="54" spans="2:6">
      <c r="B54" s="13" t="s">
        <v>308</v>
      </c>
      <c r="C54" s="9" t="s">
        <v>457</v>
      </c>
      <c r="D54" s="9"/>
      <c r="E54" s="32">
        <v>0.8</v>
      </c>
      <c r="F54" s="93" t="s">
        <v>90</v>
      </c>
    </row>
    <row r="55" spans="2:6">
      <c r="B55" s="13" t="s">
        <v>308</v>
      </c>
      <c r="C55" s="9" t="s">
        <v>97</v>
      </c>
      <c r="D55" s="9"/>
      <c r="E55" s="32">
        <v>0.79</v>
      </c>
      <c r="F55" s="93" t="s">
        <v>90</v>
      </c>
    </row>
    <row r="56" spans="2:6">
      <c r="B56" s="13" t="s">
        <v>308</v>
      </c>
      <c r="C56" s="9" t="s">
        <v>98</v>
      </c>
      <c r="D56" s="9"/>
      <c r="E56" s="32">
        <v>0.95</v>
      </c>
      <c r="F56" s="93" t="s">
        <v>90</v>
      </c>
    </row>
    <row r="57" spans="2:6">
      <c r="B57" s="13" t="s">
        <v>308</v>
      </c>
      <c r="C57" s="9" t="s">
        <v>126</v>
      </c>
      <c r="D57" s="9"/>
      <c r="E57" s="32">
        <v>1.35</v>
      </c>
      <c r="F57" s="93" t="s">
        <v>90</v>
      </c>
    </row>
    <row r="58" spans="2:6">
      <c r="B58" s="13" t="s">
        <v>308</v>
      </c>
      <c r="C58" s="9" t="s">
        <v>127</v>
      </c>
      <c r="D58" s="9"/>
      <c r="E58" s="32">
        <v>1.27</v>
      </c>
      <c r="F58" s="93" t="s">
        <v>90</v>
      </c>
    </row>
    <row r="59" spans="2:6">
      <c r="B59" s="13" t="s">
        <v>308</v>
      </c>
      <c r="C59" s="9" t="s">
        <v>96</v>
      </c>
      <c r="D59" s="9"/>
      <c r="E59" s="32">
        <v>1.48</v>
      </c>
      <c r="F59" s="93" t="s">
        <v>90</v>
      </c>
    </row>
    <row r="60" spans="2:6">
      <c r="B60" s="13" t="s">
        <v>308</v>
      </c>
      <c r="C60" s="9" t="s">
        <v>285</v>
      </c>
      <c r="D60" s="9"/>
      <c r="E60" s="32">
        <v>1.0449999999999999</v>
      </c>
      <c r="F60" s="93" t="s">
        <v>90</v>
      </c>
    </row>
    <row r="61" spans="2:6" ht="15.6" thickBot="1">
      <c r="B61" s="109" t="s">
        <v>303</v>
      </c>
      <c r="C61" s="9" t="s">
        <v>572</v>
      </c>
      <c r="D61" s="9" t="s">
        <v>550</v>
      </c>
      <c r="E61" s="32">
        <v>0.159</v>
      </c>
      <c r="F61" s="93" t="s">
        <v>90</v>
      </c>
    </row>
    <row r="62" spans="2:6" ht="16.2" thickBot="1">
      <c r="B62" s="306" t="s">
        <v>191</v>
      </c>
      <c r="C62" s="307"/>
      <c r="D62" s="307"/>
      <c r="E62" s="307"/>
      <c r="F62" s="308"/>
    </row>
    <row r="63" spans="2:6">
      <c r="B63" s="13" t="s">
        <v>68</v>
      </c>
      <c r="C63" s="9" t="s">
        <v>557</v>
      </c>
      <c r="D63" s="9" t="s">
        <v>533</v>
      </c>
      <c r="E63" s="32">
        <v>1.6E-2</v>
      </c>
      <c r="F63" s="93" t="s">
        <v>90</v>
      </c>
    </row>
    <row r="64" spans="2:6">
      <c r="B64" s="109" t="s">
        <v>459</v>
      </c>
      <c r="C64" s="9" t="s">
        <v>458</v>
      </c>
      <c r="D64" s="9"/>
      <c r="E64" s="32">
        <v>0.16400000000000001</v>
      </c>
      <c r="F64" s="93" t="s">
        <v>90</v>
      </c>
    </row>
    <row r="65" spans="2:6">
      <c r="B65" s="13" t="s">
        <v>93</v>
      </c>
      <c r="C65" s="9" t="s">
        <v>556</v>
      </c>
      <c r="D65" s="9" t="s">
        <v>551</v>
      </c>
      <c r="E65" s="32">
        <v>1.7999999999999999E-2</v>
      </c>
      <c r="F65" s="93" t="s">
        <v>90</v>
      </c>
    </row>
    <row r="66" spans="2:6">
      <c r="B66" s="13" t="s">
        <v>93</v>
      </c>
      <c r="C66" s="9" t="s">
        <v>555</v>
      </c>
      <c r="D66" s="9" t="s">
        <v>552</v>
      </c>
      <c r="E66" s="32">
        <v>1.4E-2</v>
      </c>
      <c r="F66" s="93" t="s">
        <v>90</v>
      </c>
    </row>
    <row r="67" spans="2:6">
      <c r="B67" s="13" t="s">
        <v>93</v>
      </c>
      <c r="C67" s="9" t="s">
        <v>554</v>
      </c>
      <c r="D67" s="9" t="s">
        <v>553</v>
      </c>
      <c r="E67" s="32">
        <v>1.7000000000000001E-2</v>
      </c>
      <c r="F67" s="93" t="s">
        <v>90</v>
      </c>
    </row>
    <row r="68" spans="2:6" ht="15.6" thickBot="1">
      <c r="B68" s="109" t="s">
        <v>307</v>
      </c>
      <c r="C68" s="9" t="s">
        <v>300</v>
      </c>
      <c r="D68" s="9"/>
      <c r="E68" s="32">
        <v>2.9000000000000001E-2</v>
      </c>
      <c r="F68" s="93" t="s">
        <v>90</v>
      </c>
    </row>
    <row r="69" spans="2:6" ht="16.2" thickBot="1">
      <c r="B69" s="327" t="s">
        <v>525</v>
      </c>
      <c r="C69" s="328"/>
      <c r="D69" s="328"/>
      <c r="E69" s="328"/>
      <c r="F69" s="329"/>
    </row>
    <row r="70" spans="2:6" customFormat="1" ht="15.6">
      <c r="B70" s="172" t="s">
        <v>573</v>
      </c>
      <c r="C70" s="173" t="s">
        <v>574</v>
      </c>
      <c r="D70" s="174"/>
      <c r="E70" s="44">
        <v>2.3E-2</v>
      </c>
      <c r="F70" s="106" t="s">
        <v>90</v>
      </c>
    </row>
    <row r="71" spans="2:6" customFormat="1" ht="15.6">
      <c r="B71" s="41" t="s">
        <v>573</v>
      </c>
      <c r="C71" s="65" t="s">
        <v>575</v>
      </c>
      <c r="D71" s="171"/>
      <c r="E71" s="5">
        <v>2.1000000000000001E-2</v>
      </c>
      <c r="F71" s="93" t="s">
        <v>90</v>
      </c>
    </row>
    <row r="72" spans="2:6" customFormat="1" ht="15.6">
      <c r="B72" s="41" t="s">
        <v>573</v>
      </c>
      <c r="C72" s="65" t="s">
        <v>576</v>
      </c>
      <c r="D72" s="171"/>
      <c r="E72" s="5">
        <v>2.1999999999999999E-2</v>
      </c>
      <c r="F72" s="93" t="s">
        <v>90</v>
      </c>
    </row>
    <row r="73" spans="2:6" customFormat="1" ht="15.6">
      <c r="B73" s="41" t="s">
        <v>573</v>
      </c>
      <c r="C73" s="65" t="s">
        <v>577</v>
      </c>
      <c r="D73" s="171"/>
      <c r="E73" s="5">
        <v>2.1000000000000001E-2</v>
      </c>
      <c r="F73" s="93" t="s">
        <v>90</v>
      </c>
    </row>
    <row r="74" spans="2:6" customFormat="1" ht="15.6">
      <c r="B74" s="41" t="s">
        <v>573</v>
      </c>
      <c r="C74" s="65" t="s">
        <v>578</v>
      </c>
      <c r="D74" s="171"/>
      <c r="E74" s="5">
        <v>2.1000000000000001E-2</v>
      </c>
      <c r="F74" s="93" t="s">
        <v>90</v>
      </c>
    </row>
    <row r="75" spans="2:6" customFormat="1" ht="15.6">
      <c r="B75" s="41" t="s">
        <v>573</v>
      </c>
      <c r="C75" s="65" t="s">
        <v>579</v>
      </c>
      <c r="D75" s="171"/>
      <c r="E75" s="5">
        <v>2.1000000000000001E-2</v>
      </c>
      <c r="F75" s="93" t="s">
        <v>90</v>
      </c>
    </row>
    <row r="76" spans="2:6" customFormat="1" ht="15.6">
      <c r="B76" s="41" t="s">
        <v>573</v>
      </c>
      <c r="C76" s="65" t="s">
        <v>580</v>
      </c>
      <c r="D76" s="171"/>
      <c r="E76" s="5">
        <v>1.9E-2</v>
      </c>
      <c r="F76" s="93" t="s">
        <v>90</v>
      </c>
    </row>
    <row r="77" spans="2:6" customFormat="1" ht="15.6">
      <c r="B77" s="41" t="s">
        <v>573</v>
      </c>
      <c r="C77" s="65" t="s">
        <v>581</v>
      </c>
      <c r="D77" s="171"/>
      <c r="E77" s="5">
        <v>1.9E-2</v>
      </c>
      <c r="F77" s="93" t="s">
        <v>90</v>
      </c>
    </row>
    <row r="78" spans="2:6" customFormat="1" ht="15.6">
      <c r="B78" s="175" t="s">
        <v>582</v>
      </c>
      <c r="C78" s="65" t="s">
        <v>583</v>
      </c>
      <c r="D78" s="171"/>
      <c r="E78" s="5">
        <v>8.7999999999999995E-2</v>
      </c>
      <c r="F78" s="93" t="s">
        <v>90</v>
      </c>
    </row>
    <row r="79" spans="2:6" customFormat="1" ht="15.6">
      <c r="B79" s="175" t="s">
        <v>582</v>
      </c>
      <c r="C79" s="65" t="s">
        <v>584</v>
      </c>
      <c r="D79" s="171"/>
      <c r="E79" s="5">
        <v>8.8999999999999996E-2</v>
      </c>
      <c r="F79" s="93" t="s">
        <v>90</v>
      </c>
    </row>
    <row r="80" spans="2:6" customFormat="1" ht="15.6">
      <c r="B80" s="175" t="s">
        <v>582</v>
      </c>
      <c r="C80" s="65" t="s">
        <v>585</v>
      </c>
      <c r="D80" s="171"/>
      <c r="E80" s="5">
        <v>9.8000000000000004E-2</v>
      </c>
      <c r="F80" s="93" t="s">
        <v>90</v>
      </c>
    </row>
    <row r="81" spans="2:7" customFormat="1" ht="15.6">
      <c r="B81" s="175" t="s">
        <v>582</v>
      </c>
      <c r="C81" s="65" t="s">
        <v>586</v>
      </c>
      <c r="D81" s="171"/>
      <c r="E81" s="141">
        <v>0.11</v>
      </c>
      <c r="F81" s="93" t="s">
        <v>90</v>
      </c>
    </row>
    <row r="82" spans="2:7" customFormat="1" ht="15.6">
      <c r="B82" s="175" t="s">
        <v>582</v>
      </c>
      <c r="C82" s="65" t="s">
        <v>587</v>
      </c>
      <c r="D82" s="171"/>
      <c r="E82" s="5">
        <v>9.8000000000000004E-2</v>
      </c>
      <c r="F82" s="93" t="s">
        <v>90</v>
      </c>
    </row>
    <row r="83" spans="2:7" customFormat="1" ht="15.6">
      <c r="B83" s="175" t="s">
        <v>582</v>
      </c>
      <c r="C83" s="65" t="s">
        <v>588</v>
      </c>
      <c r="D83" s="171"/>
      <c r="E83" s="5">
        <v>7.2999999999999995E-2</v>
      </c>
      <c r="F83" s="93" t="s">
        <v>90</v>
      </c>
    </row>
    <row r="84" spans="2:7" customFormat="1" ht="15.6">
      <c r="B84" s="175" t="s">
        <v>582</v>
      </c>
      <c r="C84" s="65" t="s">
        <v>589</v>
      </c>
      <c r="D84" s="171"/>
      <c r="E84" s="5">
        <v>7.4999999999999997E-2</v>
      </c>
      <c r="F84" s="93" t="s">
        <v>90</v>
      </c>
    </row>
    <row r="85" spans="2:7" customFormat="1" ht="15.6">
      <c r="B85" s="175" t="s">
        <v>582</v>
      </c>
      <c r="C85" s="65" t="s">
        <v>590</v>
      </c>
      <c r="D85" s="171"/>
      <c r="E85" s="5">
        <v>7.5999999999999998E-2</v>
      </c>
      <c r="F85" s="93" t="s">
        <v>90</v>
      </c>
    </row>
    <row r="86" spans="2:7" customFormat="1" ht="15.6">
      <c r="B86" s="175" t="s">
        <v>582</v>
      </c>
      <c r="C86" s="65" t="s">
        <v>591</v>
      </c>
      <c r="D86" s="171"/>
      <c r="E86" s="5">
        <v>8.2000000000000003E-2</v>
      </c>
      <c r="F86" s="93" t="s">
        <v>90</v>
      </c>
    </row>
    <row r="87" spans="2:7">
      <c r="B87" s="109" t="s">
        <v>455</v>
      </c>
      <c r="C87" s="9" t="s">
        <v>456</v>
      </c>
      <c r="D87" s="9" t="s">
        <v>299</v>
      </c>
      <c r="E87" s="32">
        <v>0.35499999999999998</v>
      </c>
      <c r="F87" s="93" t="s">
        <v>90</v>
      </c>
    </row>
    <row r="88" spans="2:7">
      <c r="B88" s="13" t="s">
        <v>93</v>
      </c>
      <c r="C88" s="9" t="s">
        <v>131</v>
      </c>
      <c r="D88" s="9"/>
      <c r="E88" s="32">
        <v>6.6000000000000003E-2</v>
      </c>
      <c r="F88" s="93" t="s">
        <v>90</v>
      </c>
      <c r="G88" s="146"/>
    </row>
    <row r="89" spans="2:7">
      <c r="B89" s="109" t="s">
        <v>166</v>
      </c>
      <c r="C89" s="9" t="s">
        <v>167</v>
      </c>
      <c r="D89" s="9" t="s">
        <v>558</v>
      </c>
      <c r="E89" s="32">
        <v>4.8099999999999996</v>
      </c>
      <c r="F89" s="93" t="s">
        <v>90</v>
      </c>
    </row>
    <row r="90" spans="2:7">
      <c r="B90" s="109" t="s">
        <v>166</v>
      </c>
      <c r="C90" s="9" t="s">
        <v>168</v>
      </c>
      <c r="D90" s="9" t="s">
        <v>558</v>
      </c>
      <c r="E90" s="32">
        <v>6.68</v>
      </c>
      <c r="F90" s="93" t="s">
        <v>90</v>
      </c>
    </row>
    <row r="91" spans="2:7">
      <c r="B91" s="109" t="s">
        <v>166</v>
      </c>
      <c r="C91" s="9" t="s">
        <v>819</v>
      </c>
      <c r="D91" s="9" t="s">
        <v>558</v>
      </c>
      <c r="E91" s="32">
        <v>2.4</v>
      </c>
      <c r="F91" s="93" t="s">
        <v>90</v>
      </c>
    </row>
    <row r="92" spans="2:7">
      <c r="B92" s="109" t="s">
        <v>166</v>
      </c>
      <c r="C92" s="9" t="s">
        <v>169</v>
      </c>
      <c r="D92" s="9" t="s">
        <v>558</v>
      </c>
      <c r="E92" s="32">
        <v>3.67</v>
      </c>
      <c r="F92" s="93" t="s">
        <v>90</v>
      </c>
    </row>
    <row r="93" spans="2:7">
      <c r="B93" s="109" t="s">
        <v>166</v>
      </c>
      <c r="C93" s="9" t="s">
        <v>820</v>
      </c>
      <c r="D93" s="9" t="s">
        <v>558</v>
      </c>
      <c r="E93" s="32">
        <v>4.57</v>
      </c>
      <c r="F93" s="93" t="s">
        <v>90</v>
      </c>
    </row>
    <row r="94" spans="2:7">
      <c r="B94" s="109" t="s">
        <v>166</v>
      </c>
      <c r="C94" s="9" t="s">
        <v>821</v>
      </c>
      <c r="D94" s="9" t="s">
        <v>558</v>
      </c>
      <c r="E94" s="32">
        <v>5.2</v>
      </c>
      <c r="F94" s="93" t="s">
        <v>90</v>
      </c>
    </row>
    <row r="95" spans="2:7" ht="15.6" thickBot="1">
      <c r="B95" s="107" t="s">
        <v>166</v>
      </c>
      <c r="C95" s="14" t="s">
        <v>170</v>
      </c>
      <c r="D95" s="14" t="s">
        <v>558</v>
      </c>
      <c r="E95" s="142">
        <v>20.69</v>
      </c>
      <c r="F95" s="353" t="s">
        <v>90</v>
      </c>
    </row>
  </sheetData>
  <mergeCells count="14">
    <mergeCell ref="D6:F6"/>
    <mergeCell ref="E1:F1"/>
    <mergeCell ref="D2:F2"/>
    <mergeCell ref="D3:F3"/>
    <mergeCell ref="D4:F4"/>
    <mergeCell ref="D5:F5"/>
    <mergeCell ref="B11:F11"/>
    <mergeCell ref="B12:F12"/>
    <mergeCell ref="B62:F62"/>
    <mergeCell ref="B69:F69"/>
    <mergeCell ref="D7:F7"/>
    <mergeCell ref="D8:F8"/>
    <mergeCell ref="B9:F9"/>
    <mergeCell ref="C10:D10"/>
  </mergeCells>
  <hyperlinks>
    <hyperlink ref="D6" r:id="rId1"/>
  </hyperlinks>
  <pageMargins left="0.25" right="0.25" top="0.75" bottom="0.75" header="0.3" footer="0.3"/>
  <pageSetup paperSize="9" scale="49" fitToHeight="0" orientation="portrait" horizontalDpi="0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B1:F25"/>
  <sheetViews>
    <sheetView workbookViewId="0">
      <selection activeCell="I27" sqref="I27"/>
    </sheetView>
  </sheetViews>
  <sheetFormatPr defaultRowHeight="14.4"/>
  <sheetData>
    <row r="1" spans="2:6" ht="15" thickBot="1"/>
    <row r="2" spans="2:6">
      <c r="B2" s="85"/>
      <c r="C2" s="86"/>
      <c r="D2" s="86"/>
      <c r="E2" s="86"/>
      <c r="F2" s="87"/>
    </row>
    <row r="3" spans="2:6">
      <c r="B3" s="88"/>
      <c r="C3" s="89"/>
      <c r="D3" s="89"/>
      <c r="E3" s="89"/>
      <c r="F3" s="90"/>
    </row>
    <row r="4" spans="2:6">
      <c r="B4" s="88"/>
      <c r="C4" s="89"/>
      <c r="D4" s="89"/>
      <c r="E4" s="89"/>
      <c r="F4" s="90"/>
    </row>
    <row r="5" spans="2:6">
      <c r="B5" s="88"/>
      <c r="C5" s="89"/>
      <c r="D5" s="89"/>
      <c r="E5" s="89"/>
      <c r="F5" s="90"/>
    </row>
    <row r="6" spans="2:6">
      <c r="B6" s="88"/>
      <c r="C6" s="89"/>
      <c r="D6" s="89"/>
      <c r="E6" s="89"/>
      <c r="F6" s="90"/>
    </row>
    <row r="7" spans="2:6">
      <c r="B7" s="88"/>
      <c r="C7" s="89"/>
      <c r="D7" s="89"/>
      <c r="E7" s="89"/>
      <c r="F7" s="90"/>
    </row>
    <row r="8" spans="2:6">
      <c r="B8" s="88"/>
      <c r="C8" s="89"/>
      <c r="D8" s="89"/>
      <c r="E8" s="89"/>
      <c r="F8" s="90"/>
    </row>
    <row r="9" spans="2:6">
      <c r="B9" s="88"/>
      <c r="C9" s="89"/>
      <c r="D9" s="89"/>
      <c r="E9" s="89"/>
      <c r="F9" s="90"/>
    </row>
    <row r="10" spans="2:6">
      <c r="B10" s="88"/>
      <c r="C10" s="89"/>
      <c r="D10" s="89"/>
      <c r="E10" s="89"/>
      <c r="F10" s="90"/>
    </row>
    <row r="11" spans="2:6">
      <c r="B11" s="88"/>
      <c r="C11" s="89"/>
      <c r="D11" s="89"/>
      <c r="E11" s="89"/>
      <c r="F11" s="90"/>
    </row>
    <row r="12" spans="2:6">
      <c r="B12" s="88"/>
      <c r="C12" s="89"/>
      <c r="D12" s="89"/>
      <c r="E12" s="89"/>
      <c r="F12" s="90"/>
    </row>
    <row r="13" spans="2:6">
      <c r="B13" s="88"/>
      <c r="C13" s="89"/>
      <c r="D13" s="89"/>
      <c r="E13" s="89"/>
      <c r="F13" s="90"/>
    </row>
    <row r="14" spans="2:6">
      <c r="B14" s="88"/>
      <c r="C14" s="89"/>
      <c r="D14" s="89"/>
      <c r="E14" s="89"/>
      <c r="F14" s="90"/>
    </row>
    <row r="15" spans="2:6">
      <c r="B15" s="88"/>
      <c r="C15" s="89"/>
      <c r="D15" s="89"/>
      <c r="E15" s="89"/>
      <c r="F15" s="90"/>
    </row>
    <row r="16" spans="2:6">
      <c r="B16" s="88"/>
      <c r="C16" s="89"/>
      <c r="D16" s="89"/>
      <c r="E16" s="89"/>
      <c r="F16" s="90"/>
    </row>
    <row r="17" spans="2:6">
      <c r="B17" s="88"/>
      <c r="C17" s="89"/>
      <c r="D17" s="89"/>
      <c r="E17" s="89"/>
      <c r="F17" s="90"/>
    </row>
    <row r="18" spans="2:6">
      <c r="B18" s="88"/>
      <c r="C18" s="89"/>
      <c r="D18" s="89"/>
      <c r="E18" s="89"/>
      <c r="F18" s="90"/>
    </row>
    <row r="19" spans="2:6">
      <c r="B19" s="88"/>
      <c r="C19" s="89"/>
      <c r="D19" s="89"/>
      <c r="E19" s="89"/>
      <c r="F19" s="90"/>
    </row>
    <row r="20" spans="2:6">
      <c r="B20" s="88"/>
      <c r="C20" s="89"/>
      <c r="D20" s="89"/>
      <c r="E20" s="89"/>
      <c r="F20" s="90"/>
    </row>
    <row r="21" spans="2:6">
      <c r="B21" s="88"/>
      <c r="C21" s="89"/>
      <c r="D21" s="89"/>
      <c r="E21" s="89"/>
      <c r="F21" s="90"/>
    </row>
    <row r="22" spans="2:6">
      <c r="B22" s="88"/>
      <c r="C22" s="89"/>
      <c r="D22" s="89"/>
      <c r="E22" s="89"/>
      <c r="F22" s="90"/>
    </row>
    <row r="23" spans="2:6" ht="15" thickBot="1">
      <c r="B23" s="88"/>
      <c r="C23" s="89"/>
      <c r="D23" s="89"/>
      <c r="E23" s="89"/>
      <c r="F23" s="90"/>
    </row>
    <row r="24" spans="2:6">
      <c r="B24" s="88"/>
      <c r="C24" s="89"/>
      <c r="D24" s="89"/>
      <c r="E24" s="89"/>
      <c r="F24" s="330" t="s">
        <v>370</v>
      </c>
    </row>
    <row r="25" spans="2:6" ht="15" thickBot="1">
      <c r="B25" s="137"/>
      <c r="C25" s="138"/>
      <c r="D25" s="138"/>
      <c r="E25" s="138"/>
      <c r="F25" s="331"/>
    </row>
  </sheetData>
  <mergeCells count="1">
    <mergeCell ref="F24:F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F25"/>
  <sheetViews>
    <sheetView workbookViewId="0">
      <selection activeCell="D39" sqref="D39"/>
    </sheetView>
  </sheetViews>
  <sheetFormatPr defaultRowHeight="14.4"/>
  <sheetData>
    <row r="1" spans="2:6" ht="15" thickBot="1"/>
    <row r="2" spans="2:6">
      <c r="B2" s="85"/>
      <c r="C2" s="86"/>
      <c r="D2" s="86"/>
      <c r="E2" s="86"/>
      <c r="F2" s="87"/>
    </row>
    <row r="3" spans="2:6">
      <c r="B3" s="88"/>
      <c r="C3" s="89"/>
      <c r="D3" s="89"/>
      <c r="E3" s="89"/>
      <c r="F3" s="90"/>
    </row>
    <row r="4" spans="2:6">
      <c r="B4" s="88"/>
      <c r="C4" s="89"/>
      <c r="D4" s="89"/>
      <c r="E4" s="89"/>
      <c r="F4" s="90"/>
    </row>
    <row r="5" spans="2:6">
      <c r="B5" s="88"/>
      <c r="C5" s="89"/>
      <c r="D5" s="89"/>
      <c r="E5" s="89"/>
      <c r="F5" s="90"/>
    </row>
    <row r="6" spans="2:6">
      <c r="B6" s="88"/>
      <c r="C6" s="89"/>
      <c r="D6" s="89"/>
      <c r="E6" s="89"/>
      <c r="F6" s="90"/>
    </row>
    <row r="7" spans="2:6">
      <c r="B7" s="88"/>
      <c r="C7" s="89"/>
      <c r="D7" s="89"/>
      <c r="E7" s="89"/>
      <c r="F7" s="90"/>
    </row>
    <row r="8" spans="2:6">
      <c r="B8" s="88"/>
      <c r="C8" s="89"/>
      <c r="D8" s="89"/>
      <c r="E8" s="89"/>
      <c r="F8" s="90"/>
    </row>
    <row r="9" spans="2:6">
      <c r="B9" s="88"/>
      <c r="C9" s="89"/>
      <c r="D9" s="89"/>
      <c r="E9" s="89"/>
      <c r="F9" s="90"/>
    </row>
    <row r="10" spans="2:6">
      <c r="B10" s="88"/>
      <c r="C10" s="89"/>
      <c r="D10" s="89"/>
      <c r="E10" s="89"/>
      <c r="F10" s="90"/>
    </row>
    <row r="11" spans="2:6">
      <c r="B11" s="88"/>
      <c r="C11" s="89"/>
      <c r="D11" s="89"/>
      <c r="E11" s="89"/>
      <c r="F11" s="90"/>
    </row>
    <row r="12" spans="2:6">
      <c r="B12" s="88"/>
      <c r="C12" s="89"/>
      <c r="D12" s="89"/>
      <c r="E12" s="89"/>
      <c r="F12" s="90"/>
    </row>
    <row r="13" spans="2:6">
      <c r="B13" s="88"/>
      <c r="C13" s="89"/>
      <c r="D13" s="89"/>
      <c r="E13" s="89"/>
      <c r="F13" s="90"/>
    </row>
    <row r="14" spans="2:6">
      <c r="B14" s="88"/>
      <c r="C14" s="89"/>
      <c r="D14" s="89"/>
      <c r="E14" s="89"/>
      <c r="F14" s="90"/>
    </row>
    <row r="15" spans="2:6">
      <c r="B15" s="88"/>
      <c r="C15" s="89"/>
      <c r="D15" s="89"/>
      <c r="E15" s="89"/>
      <c r="F15" s="90"/>
    </row>
    <row r="16" spans="2:6">
      <c r="B16" s="88"/>
      <c r="C16" s="89"/>
      <c r="D16" s="89"/>
      <c r="E16" s="89"/>
      <c r="F16" s="90"/>
    </row>
    <row r="17" spans="2:6">
      <c r="B17" s="88"/>
      <c r="C17" s="89"/>
      <c r="D17" s="89"/>
      <c r="E17" s="89"/>
      <c r="F17" s="90"/>
    </row>
    <row r="18" spans="2:6">
      <c r="B18" s="88"/>
      <c r="C18" s="89"/>
      <c r="D18" s="89"/>
      <c r="E18" s="89"/>
      <c r="F18" s="90"/>
    </row>
    <row r="19" spans="2:6">
      <c r="B19" s="88"/>
      <c r="C19" s="89"/>
      <c r="D19" s="89"/>
      <c r="E19" s="89"/>
      <c r="F19" s="90"/>
    </row>
    <row r="20" spans="2:6">
      <c r="B20" s="88"/>
      <c r="C20" s="89"/>
      <c r="D20" s="89"/>
      <c r="E20" s="89"/>
      <c r="F20" s="90"/>
    </row>
    <row r="21" spans="2:6">
      <c r="B21" s="88"/>
      <c r="C21" s="89"/>
      <c r="D21" s="89"/>
      <c r="E21" s="89"/>
      <c r="F21" s="90"/>
    </row>
    <row r="22" spans="2:6">
      <c r="B22" s="88"/>
      <c r="C22" s="89"/>
      <c r="D22" s="89"/>
      <c r="E22" s="89"/>
      <c r="F22" s="90"/>
    </row>
    <row r="23" spans="2:6" ht="15" thickBot="1">
      <c r="B23" s="88"/>
      <c r="C23" s="89"/>
      <c r="D23" s="89"/>
      <c r="E23" s="89"/>
      <c r="F23" s="90"/>
    </row>
    <row r="24" spans="2:6">
      <c r="B24" s="88"/>
      <c r="C24" s="89"/>
      <c r="D24" s="89"/>
      <c r="E24" s="89"/>
      <c r="F24" s="330" t="s">
        <v>371</v>
      </c>
    </row>
    <row r="25" spans="2:6" ht="15" thickBot="1">
      <c r="B25" s="137"/>
      <c r="C25" s="138"/>
      <c r="D25" s="138"/>
      <c r="E25" s="138"/>
      <c r="F25" s="331"/>
    </row>
  </sheetData>
  <mergeCells count="1">
    <mergeCell ref="F24:F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zoomScale="85" zoomScaleNormal="85" workbookViewId="0">
      <selection activeCell="P36" sqref="P36"/>
    </sheetView>
  </sheetViews>
  <sheetFormatPr defaultRowHeight="14.4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3:I18"/>
  <sheetViews>
    <sheetView workbookViewId="0">
      <selection activeCell="P15" sqref="P15"/>
    </sheetView>
  </sheetViews>
  <sheetFormatPr defaultRowHeight="14.4"/>
  <cols>
    <col min="9" max="9" width="16.5546875" customWidth="1"/>
  </cols>
  <sheetData>
    <row r="3" spans="2:9" ht="15" thickBot="1">
      <c r="C3" s="333">
        <v>1687</v>
      </c>
      <c r="D3" s="333"/>
      <c r="E3" s="333"/>
      <c r="F3" s="333"/>
      <c r="G3" s="333"/>
    </row>
    <row r="4" spans="2:9">
      <c r="B4" s="332">
        <v>1630</v>
      </c>
      <c r="C4" s="85"/>
      <c r="D4" s="86"/>
      <c r="E4" s="86"/>
      <c r="F4" s="86"/>
      <c r="G4" s="87"/>
      <c r="H4" s="334">
        <v>1775</v>
      </c>
      <c r="I4" s="92" t="s">
        <v>271</v>
      </c>
    </row>
    <row r="5" spans="2:9">
      <c r="B5" s="332"/>
      <c r="C5" s="88"/>
      <c r="D5" s="89"/>
      <c r="E5" s="89"/>
      <c r="F5" s="89"/>
      <c r="G5" s="90"/>
      <c r="H5" s="334"/>
    </row>
    <row r="6" spans="2:9">
      <c r="B6" s="332"/>
      <c r="C6" s="88"/>
      <c r="D6" s="89"/>
      <c r="E6" s="89"/>
      <c r="F6" s="89"/>
      <c r="G6" s="90"/>
      <c r="H6" s="334"/>
    </row>
    <row r="7" spans="2:9">
      <c r="B7" s="332"/>
      <c r="C7" s="88"/>
      <c r="D7" s="89"/>
      <c r="E7" s="89"/>
      <c r="F7" s="89"/>
      <c r="G7" s="90"/>
      <c r="H7" s="334"/>
    </row>
    <row r="8" spans="2:9">
      <c r="B8" s="332"/>
      <c r="C8" s="88"/>
      <c r="D8" s="89"/>
      <c r="E8" s="89"/>
      <c r="F8" s="89"/>
      <c r="G8" s="90"/>
      <c r="H8" s="334"/>
    </row>
    <row r="9" spans="2:9">
      <c r="B9" s="332"/>
      <c r="C9" s="88"/>
      <c r="D9" s="89"/>
      <c r="E9" s="89"/>
      <c r="F9" s="89"/>
      <c r="G9" s="90"/>
      <c r="H9" s="334"/>
    </row>
    <row r="10" spans="2:9">
      <c r="B10" s="332"/>
      <c r="C10" s="88"/>
      <c r="D10" s="89"/>
      <c r="E10" s="89"/>
      <c r="F10" s="89"/>
      <c r="G10" s="90"/>
      <c r="H10" s="334"/>
    </row>
    <row r="11" spans="2:9">
      <c r="B11" s="332"/>
      <c r="C11" s="88"/>
      <c r="D11" s="89"/>
      <c r="E11" s="89"/>
      <c r="F11" s="89"/>
      <c r="G11" s="90"/>
      <c r="H11" s="334"/>
    </row>
    <row r="12" spans="2:9">
      <c r="B12" s="332"/>
      <c r="C12" s="88"/>
      <c r="D12" s="89"/>
      <c r="E12" s="89"/>
      <c r="F12" s="89"/>
      <c r="G12" s="90"/>
      <c r="H12" s="334"/>
    </row>
    <row r="13" spans="2:9">
      <c r="B13" s="332"/>
      <c r="C13" s="88"/>
      <c r="D13" s="89"/>
      <c r="E13" s="89"/>
      <c r="F13" s="89"/>
      <c r="G13" s="90"/>
      <c r="H13" s="334"/>
    </row>
    <row r="14" spans="2:9" ht="15" thickBot="1">
      <c r="B14" s="332"/>
      <c r="C14" s="335">
        <v>1032</v>
      </c>
      <c r="D14" s="333"/>
      <c r="E14" s="333"/>
      <c r="F14" s="89"/>
      <c r="G14" s="90"/>
      <c r="H14" s="334"/>
    </row>
    <row r="15" spans="2:9">
      <c r="C15" s="89"/>
      <c r="D15" s="89"/>
      <c r="E15" s="337"/>
      <c r="F15" s="334">
        <v>125</v>
      </c>
      <c r="G15" s="90"/>
      <c r="H15" s="334"/>
    </row>
    <row r="16" spans="2:9" ht="15" thickBot="1">
      <c r="C16" s="89"/>
      <c r="D16" s="89"/>
      <c r="E16" s="338"/>
      <c r="F16" s="339"/>
      <c r="G16" s="91"/>
      <c r="H16" s="334"/>
    </row>
    <row r="17" spans="6:7">
      <c r="F17" s="336">
        <v>652</v>
      </c>
      <c r="G17" s="336"/>
    </row>
    <row r="18" spans="6:7">
      <c r="F18" s="121"/>
    </row>
  </sheetData>
  <mergeCells count="7">
    <mergeCell ref="B4:B14"/>
    <mergeCell ref="C3:G3"/>
    <mergeCell ref="H4:H16"/>
    <mergeCell ref="C14:E14"/>
    <mergeCell ref="F17:G17"/>
    <mergeCell ref="E15:E16"/>
    <mergeCell ref="F15:F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J39" sqref="J39"/>
    </sheetView>
  </sheetViews>
  <sheetFormatPr defaultRowHeight="14.4"/>
  <cols>
    <col min="1" max="1" width="18.88671875" style="121" bestFit="1" customWidth="1"/>
    <col min="2" max="2" width="21.5546875" bestFit="1" customWidth="1"/>
  </cols>
  <sheetData>
    <row r="1" spans="1:2">
      <c r="A1" s="340" t="s">
        <v>339</v>
      </c>
      <c r="B1" s="341"/>
    </row>
    <row r="2" spans="1:2">
      <c r="A2" s="122" t="s">
        <v>336</v>
      </c>
      <c r="B2" s="123" t="s">
        <v>337</v>
      </c>
    </row>
    <row r="3" spans="1:2">
      <c r="A3" s="122" t="s">
        <v>338</v>
      </c>
      <c r="B3" s="123" t="s">
        <v>333</v>
      </c>
    </row>
    <row r="4" spans="1:2">
      <c r="A4" s="122" t="s">
        <v>341</v>
      </c>
      <c r="B4" s="123" t="s">
        <v>340</v>
      </c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R32" sqref="R32"/>
    </sheetView>
  </sheetViews>
  <sheetFormatPr defaultRowHeight="14.4"/>
  <cols>
    <col min="2" max="2" width="2.33203125" customWidth="1"/>
    <col min="7" max="7" width="2.5546875" customWidth="1"/>
  </cols>
  <sheetData>
    <row r="1" spans="1:9" ht="15" thickBot="1"/>
    <row r="2" spans="1:9">
      <c r="B2" s="342" t="s">
        <v>717</v>
      </c>
      <c r="C2" s="342"/>
      <c r="D2" s="343"/>
      <c r="E2" s="86"/>
      <c r="F2" s="86"/>
      <c r="G2" s="86"/>
      <c r="H2" s="87"/>
      <c r="I2" s="346">
        <v>2050</v>
      </c>
    </row>
    <row r="3" spans="1:9">
      <c r="B3" s="342"/>
      <c r="C3" s="342"/>
      <c r="D3" s="343"/>
      <c r="E3" s="89"/>
      <c r="F3" s="89"/>
      <c r="G3" s="89"/>
      <c r="H3" s="90"/>
      <c r="I3" s="346"/>
    </row>
    <row r="4" spans="1:9">
      <c r="B4" s="342"/>
      <c r="C4" s="342"/>
      <c r="D4" s="343"/>
      <c r="E4" s="89"/>
      <c r="F4" s="89"/>
      <c r="G4" s="89"/>
      <c r="H4" s="90"/>
      <c r="I4" s="346"/>
    </row>
    <row r="5" spans="1:9" ht="15" thickBot="1">
      <c r="B5" s="344"/>
      <c r="C5" s="344"/>
      <c r="D5" s="345"/>
      <c r="E5" s="89"/>
      <c r="F5" s="89"/>
      <c r="G5" s="89"/>
      <c r="H5" s="90"/>
      <c r="I5" s="346"/>
    </row>
    <row r="6" spans="1:9">
      <c r="A6" s="348">
        <v>1638</v>
      </c>
      <c r="B6" s="88"/>
      <c r="C6" s="89"/>
      <c r="D6" s="89"/>
      <c r="E6" s="89"/>
      <c r="F6" s="89"/>
      <c r="G6" s="89"/>
      <c r="H6" s="90"/>
      <c r="I6" s="346"/>
    </row>
    <row r="7" spans="1:9">
      <c r="A7" s="348"/>
      <c r="B7" s="88"/>
      <c r="C7" s="89"/>
      <c r="D7" s="89"/>
      <c r="E7" s="89"/>
      <c r="F7" s="89"/>
      <c r="G7" s="89"/>
      <c r="H7" s="90"/>
      <c r="I7" s="346"/>
    </row>
    <row r="8" spans="1:9">
      <c r="A8" s="348"/>
      <c r="B8" s="88"/>
      <c r="C8" s="89"/>
      <c r="D8" s="89"/>
      <c r="E8" s="89"/>
      <c r="F8" s="89"/>
      <c r="G8" s="89"/>
      <c r="H8" s="90"/>
      <c r="I8" s="346"/>
    </row>
    <row r="9" spans="1:9">
      <c r="A9" s="348"/>
      <c r="B9" s="88"/>
      <c r="C9" s="89"/>
      <c r="D9" s="89"/>
      <c r="E9" s="89"/>
      <c r="F9" s="89"/>
      <c r="G9" s="89"/>
      <c r="H9" s="90"/>
      <c r="I9" s="346"/>
    </row>
    <row r="10" spans="1:9">
      <c r="A10" s="348"/>
      <c r="B10" s="88"/>
      <c r="C10" s="89"/>
      <c r="D10" s="89"/>
      <c r="E10" s="89"/>
      <c r="F10" s="89"/>
      <c r="G10" s="89"/>
      <c r="H10" s="90"/>
      <c r="I10" s="346"/>
    </row>
    <row r="11" spans="1:9">
      <c r="A11" s="348"/>
      <c r="B11" s="88"/>
      <c r="C11" s="89"/>
      <c r="D11" s="89"/>
      <c r="E11" s="89"/>
      <c r="F11" s="89"/>
      <c r="G11" s="89"/>
      <c r="H11" s="90"/>
      <c r="I11" s="346"/>
    </row>
    <row r="12" spans="1:9">
      <c r="A12" s="348"/>
      <c r="B12" s="88"/>
      <c r="C12" s="89"/>
      <c r="D12" s="89"/>
      <c r="E12" s="89"/>
      <c r="F12" s="89"/>
      <c r="G12" s="89"/>
      <c r="H12" s="90"/>
      <c r="I12" s="346"/>
    </row>
    <row r="13" spans="1:9">
      <c r="A13" s="348"/>
      <c r="B13" s="88"/>
      <c r="C13" s="89"/>
      <c r="D13" s="89"/>
      <c r="E13" s="89"/>
      <c r="F13" s="89"/>
      <c r="G13" s="89"/>
      <c r="H13" s="90"/>
      <c r="I13" s="346"/>
    </row>
    <row r="14" spans="1:9">
      <c r="A14" s="348"/>
      <c r="B14" s="88"/>
      <c r="C14" s="89"/>
      <c r="D14" s="89"/>
      <c r="E14" s="89"/>
      <c r="F14" s="89"/>
      <c r="G14" s="89"/>
      <c r="H14" s="90"/>
      <c r="I14" s="346"/>
    </row>
    <row r="15" spans="1:9">
      <c r="A15" s="348"/>
      <c r="B15" s="88"/>
      <c r="C15" s="89"/>
      <c r="D15" s="89"/>
      <c r="E15" s="89"/>
      <c r="F15" s="89"/>
      <c r="G15" s="89"/>
      <c r="H15" s="90"/>
      <c r="I15" s="346"/>
    </row>
    <row r="16" spans="1:9">
      <c r="A16" s="348"/>
      <c r="B16" s="88"/>
      <c r="C16" s="89"/>
      <c r="D16" s="89"/>
      <c r="E16" s="89"/>
      <c r="F16" s="89"/>
      <c r="G16" s="89"/>
      <c r="H16" s="90"/>
      <c r="I16" s="346"/>
    </row>
    <row r="17" spans="1:9">
      <c r="A17" s="348"/>
      <c r="B17" s="88"/>
      <c r="C17" s="89"/>
      <c r="D17" s="89"/>
      <c r="E17" s="89"/>
      <c r="F17" s="89"/>
      <c r="G17" s="89"/>
      <c r="H17" s="90"/>
      <c r="I17" s="346"/>
    </row>
    <row r="18" spans="1:9">
      <c r="A18" s="348"/>
      <c r="B18" s="88"/>
      <c r="C18" s="89"/>
      <c r="D18" s="89"/>
      <c r="E18" s="89"/>
      <c r="F18" s="89"/>
      <c r="G18" s="89"/>
      <c r="H18" s="90"/>
      <c r="I18" s="346"/>
    </row>
    <row r="19" spans="1:9">
      <c r="A19" s="348"/>
      <c r="B19" s="88"/>
      <c r="C19" s="89"/>
      <c r="D19" s="89"/>
      <c r="E19" s="89"/>
      <c r="F19" s="89"/>
      <c r="G19" s="89"/>
      <c r="H19" s="90"/>
      <c r="I19" s="346"/>
    </row>
    <row r="20" spans="1:9">
      <c r="A20" s="348"/>
      <c r="B20" s="88"/>
      <c r="C20" s="89"/>
      <c r="D20" s="89"/>
      <c r="E20" s="89"/>
      <c r="F20" s="89"/>
      <c r="G20" s="89"/>
      <c r="H20" s="90"/>
      <c r="I20" s="346"/>
    </row>
    <row r="21" spans="1:9">
      <c r="A21" s="348"/>
      <c r="B21" s="88"/>
      <c r="C21" s="89"/>
      <c r="D21" s="89"/>
      <c r="E21" s="89"/>
      <c r="F21" s="89"/>
      <c r="G21" s="89"/>
      <c r="H21" s="90"/>
      <c r="I21" s="346"/>
    </row>
    <row r="22" spans="1:9">
      <c r="A22" s="348"/>
      <c r="B22" s="88"/>
      <c r="C22" s="89"/>
      <c r="D22" s="89"/>
      <c r="E22" s="89"/>
      <c r="F22" s="89"/>
      <c r="G22" s="89"/>
      <c r="H22" s="90"/>
      <c r="I22" s="346"/>
    </row>
    <row r="23" spans="1:9">
      <c r="A23" s="348"/>
      <c r="B23" s="88"/>
      <c r="C23" s="89"/>
      <c r="D23" s="89"/>
      <c r="E23" s="89"/>
      <c r="F23" s="89"/>
      <c r="G23" s="89"/>
      <c r="H23" s="90"/>
      <c r="I23" s="346"/>
    </row>
    <row r="24" spans="1:9">
      <c r="A24" s="348"/>
      <c r="B24" s="88"/>
      <c r="C24" s="89"/>
      <c r="D24" s="89"/>
      <c r="E24" s="89"/>
      <c r="F24" s="89"/>
      <c r="G24" s="89"/>
      <c r="H24" s="90"/>
      <c r="I24" s="346"/>
    </row>
    <row r="25" spans="1:9" ht="15" thickBot="1">
      <c r="A25" s="348"/>
      <c r="B25" s="88"/>
      <c r="C25" s="89"/>
      <c r="D25" s="89"/>
      <c r="E25" s="89"/>
      <c r="F25" s="89"/>
      <c r="G25" s="89"/>
      <c r="H25" s="90"/>
      <c r="I25" s="346"/>
    </row>
    <row r="26" spans="1:9" ht="15" thickBot="1">
      <c r="B26" s="87"/>
      <c r="C26" s="138"/>
      <c r="D26" s="138"/>
      <c r="E26" s="138"/>
      <c r="F26" s="138"/>
      <c r="G26" s="138"/>
      <c r="H26" s="91"/>
      <c r="I26" s="346"/>
    </row>
    <row r="27" spans="1:9">
      <c r="B27" s="347">
        <v>1500</v>
      </c>
      <c r="C27" s="347"/>
      <c r="D27" s="347"/>
      <c r="E27" s="347"/>
      <c r="F27" s="347"/>
      <c r="G27" s="347"/>
      <c r="H27" s="347"/>
    </row>
  </sheetData>
  <mergeCells count="4">
    <mergeCell ref="B2:D5"/>
    <mergeCell ref="I2:I26"/>
    <mergeCell ref="B27:H27"/>
    <mergeCell ref="A6:A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Склад</vt:lpstr>
      <vt:lpstr>В наличие под привоз</vt:lpstr>
      <vt:lpstr>Спец.Марки</vt:lpstr>
      <vt:lpstr>25х1,5х6 гс</vt:lpstr>
      <vt:lpstr>42х1,7х6,1 гс</vt:lpstr>
      <vt:lpstr>120х1,5х4,93-5,5 гс</vt:lpstr>
      <vt:lpstr>50мм S690QL</vt:lpstr>
      <vt:lpstr>ALFORM PLATE 700M</vt:lpstr>
      <vt:lpstr>10х1,5х2,05 S500MC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2025-02-24T10:46:26Z</cp:lastPrinted>
  <dcterms:created xsi:type="dcterms:W3CDTF">2022-06-10T10:27:08Z</dcterms:created>
  <dcterms:modified xsi:type="dcterms:W3CDTF">2025-02-25T04:53:43Z</dcterms:modified>
</cp:coreProperties>
</file>