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ОЛЮС тендеры\ВЫИГРАНО\"/>
    </mc:Choice>
  </mc:AlternateContent>
  <xr:revisionPtr revIDLastSave="0" documentId="13_ncr:1_{A207F873-1AFA-4620-B8E9-8FB43E31CC81}" xr6:coauthVersionLast="47" xr6:coauthVersionMax="47" xr10:uidLastSave="{00000000-0000-0000-0000-000000000000}"/>
  <bookViews>
    <workbookView xWindow="-98" yWindow="-98" windowWidth="19396" windowHeight="11596" firstSheet="1" activeTab="1" xr2:uid="{00000000-000D-0000-FFFF-FFFF00000000}"/>
  </bookViews>
  <sheets>
    <sheet name="1 кв 2010" sheetId="3" state="hidden" r:id="rId1"/>
    <sheet name="А" sheetId="5" r:id="rId2"/>
  </sheets>
  <definedNames>
    <definedName name="_xlnm._FilterDatabase" localSheetId="1" hidden="1">А!$B$5:$J$30</definedName>
    <definedName name="_xlnm.Print_Area" localSheetId="1">А!$B$1:$J$32</definedName>
  </definedNames>
  <calcPr calcId="191029" concurrentManualCount="6"/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I9" i="5" l="1"/>
  <c r="J9" i="5"/>
  <c r="I8" i="5"/>
  <c r="J8" i="5"/>
  <c r="I22" i="5"/>
  <c r="J22" i="5"/>
  <c r="I14" i="5"/>
  <c r="J14" i="5"/>
  <c r="I20" i="5"/>
  <c r="J20" i="5"/>
  <c r="I26" i="5"/>
  <c r="J26" i="5"/>
  <c r="I15" i="5"/>
  <c r="J15" i="5"/>
  <c r="I21" i="5"/>
  <c r="J21" i="5"/>
  <c r="I27" i="5"/>
  <c r="J27" i="5"/>
  <c r="I10" i="5"/>
  <c r="J10" i="5"/>
  <c r="I16" i="5"/>
  <c r="J16" i="5"/>
  <c r="I28" i="5"/>
  <c r="J28" i="5"/>
  <c r="I11" i="5"/>
  <c r="J11" i="5"/>
  <c r="I17" i="5"/>
  <c r="J17" i="5"/>
  <c r="I23" i="5"/>
  <c r="J23" i="5"/>
  <c r="I29" i="5"/>
  <c r="J29" i="5"/>
  <c r="J6" i="5"/>
  <c r="I6" i="5"/>
  <c r="J12" i="5"/>
  <c r="I12" i="5"/>
  <c r="I18" i="5"/>
  <c r="J18" i="5"/>
  <c r="I24" i="5"/>
  <c r="J24" i="5"/>
  <c r="J7" i="5"/>
  <c r="I7" i="5"/>
  <c r="J13" i="5"/>
  <c r="I13" i="5"/>
  <c r="J19" i="5"/>
  <c r="I19" i="5"/>
  <c r="J25" i="5"/>
  <c r="I25" i="5"/>
  <c r="F19" i="3"/>
  <c r="F18" i="3"/>
  <c r="F20" i="3" s="1"/>
  <c r="F21" i="3" s="1"/>
  <c r="F17" i="3"/>
  <c r="F16" i="3"/>
  <c r="F15" i="3"/>
  <c r="J30" i="5" l="1"/>
  <c r="G30" i="5"/>
  <c r="I30" i="5" l="1"/>
</calcChain>
</file>

<file path=xl/sharedStrings.xml><?xml version="1.0" encoding="utf-8"?>
<sst xmlns="http://schemas.openxmlformats.org/spreadsheetml/2006/main" count="130" uniqueCount="86">
  <si>
    <t>г. Красноярск</t>
  </si>
  <si>
    <t>№</t>
  </si>
  <si>
    <t>п/п</t>
  </si>
  <si>
    <t>Наименование товара</t>
  </si>
  <si>
    <t>(марка, модель,</t>
  </si>
  <si>
    <t>изготовитель)</t>
  </si>
  <si>
    <t>Ед.</t>
  </si>
  <si>
    <t>изм.</t>
  </si>
  <si>
    <t>Кол-во</t>
  </si>
  <si>
    <t>Цена</t>
  </si>
  <si>
    <t>в руб.</t>
  </si>
  <si>
    <t>с НДС</t>
  </si>
  <si>
    <t>Сумма</t>
  </si>
  <si>
    <t>Срок поставки</t>
  </si>
  <si>
    <t>Итого:</t>
  </si>
  <si>
    <t>В том числе НДС</t>
  </si>
  <si>
    <t>Условия поставки:</t>
  </si>
  <si>
    <t>- место приемки товара по количеству: Красноярский край, Северо-Енисейский район,</t>
  </si>
  <si>
    <t>- место приемки товара по качеству: Красноярский край, Северо-Енисейский район,</t>
  </si>
  <si>
    <t>- дополнительные условия поставки: ___________________________________________________</t>
  </si>
  <si>
    <t>___________________________________________________________________________________</t>
  </si>
  <si>
    <t>от Поставщика:</t>
  </si>
  <si>
    <t>М.П.</t>
  </si>
  <si>
    <t>от Покупателя:</t>
  </si>
  <si>
    <t>ЗАО "Полюс"</t>
  </si>
  <si>
    <t>к договору поставки №ПК 19-09 от 20.01.09г.</t>
  </si>
  <si>
    <t>Бензин Аи-92</t>
  </si>
  <si>
    <t>Бензин Аи-80</t>
  </si>
  <si>
    <t>л</t>
  </si>
  <si>
    <t>Директор</t>
  </si>
  <si>
    <t>ООО "ИНТЕКО"</t>
  </si>
  <si>
    <t>___________________ В.В. Серебряков</t>
  </si>
  <si>
    <t>Олимпиадинский ГОК.</t>
  </si>
  <si>
    <t xml:space="preserve">- порядок поставки: выборка со склада  Поставщика </t>
  </si>
  <si>
    <t xml:space="preserve"> </t>
  </si>
  <si>
    <t>Кислород</t>
  </si>
  <si>
    <t>м3</t>
  </si>
  <si>
    <t>Пропан-бутан</t>
  </si>
  <si>
    <t>кг</t>
  </si>
  <si>
    <t>Дизельное топливо (зимнее)</t>
  </si>
  <si>
    <t>- место поставки: Склад Поставщика, Красноярский край, Северо-Енисейский район, Олимпиадинский ГОК</t>
  </si>
  <si>
    <t>Всего на сумму 8 208 600 (восемь миллионов двести восемь тысяч шестьсот) руб. 00 коп., в том числе</t>
  </si>
  <si>
    <t>Приложение № 6 от 01.01.2010 г.</t>
  </si>
  <si>
    <t>" 01 " января  2010 г.</t>
  </si>
  <si>
    <t>1 квартал 2010 г.</t>
  </si>
  <si>
    <t>НДС  1 252 159,32 ( один миллион двести пятьдесят две тысячи сто пятьдесят девять) руб. 32 коп.</t>
  </si>
  <si>
    <t>СПЕЦИФИКАЦИЯ №6</t>
  </si>
  <si>
    <t>Главный инженер</t>
  </si>
  <si>
    <t>____________________ А.Л.Марьясов</t>
  </si>
  <si>
    <t>Ставка</t>
  </si>
  <si>
    <t>НДС</t>
  </si>
  <si>
    <t>%</t>
  </si>
  <si>
    <t>без</t>
  </si>
  <si>
    <t>в т.ч. НДС</t>
  </si>
  <si>
    <t>НДС, руб.</t>
  </si>
  <si>
    <t>руб.</t>
  </si>
  <si>
    <t xml:space="preserve">Кол-во </t>
  </si>
  <si>
    <t>Ед. изм.</t>
  </si>
  <si>
    <t>ИТОГО</t>
  </si>
  <si>
    <t>ШТ</t>
  </si>
  <si>
    <t>Двутавр 30Б2 СТО АСЧМ 20 09Г2С</t>
  </si>
  <si>
    <t>Труба 530х8 ГОСТ 10704-91 / В-09Г2С</t>
  </si>
  <si>
    <t>Труба ДКРНМ 16х2 БУ М2 ГОСТ 617</t>
  </si>
  <si>
    <t>Двутавр 25Б1 ГОСТ Р 57837-2017 / С255-4</t>
  </si>
  <si>
    <t>Двутавр 50Ш2 СТО АСЧМ 20 С255</t>
  </si>
  <si>
    <t>Двутавр 60Б2 ГОСТ Р 57837-2017 / С255</t>
  </si>
  <si>
    <t>Двутавр 45Б2 СТО АСЧМ 20 С255</t>
  </si>
  <si>
    <t>Двутавр 30Б1 ГОСТ Р 57837-2017 / С355-5</t>
  </si>
  <si>
    <t>Швеллер 40П ГОСТ 8240 Ст3</t>
  </si>
  <si>
    <t>Задвижка ст. клиновая 30с946нж DN400 PN6</t>
  </si>
  <si>
    <t>Двутавр 40К2 Ст3сп</t>
  </si>
  <si>
    <t>Швеллер 40У ГОСТ 8240 Ст3</t>
  </si>
  <si>
    <t>Двутавр 30Б2 СТО АСЧМ 20 С355-6</t>
  </si>
  <si>
    <t>Двутавр 40Ш1 ГОСТ Р 57837-2017 / С355-6</t>
  </si>
  <si>
    <t>Двутавр 35Б1 ГОСТ Р 57837-2017 / С355-6</t>
  </si>
  <si>
    <t>Клап.запор.15ч75п1 РХ26538 DN25 PN16</t>
  </si>
  <si>
    <t>Двутавр 40Ш1 ГОСТ Р57837 С345-6</t>
  </si>
  <si>
    <t>Пров.5 Вр-1 ГОСТ 6727</t>
  </si>
  <si>
    <t>Двутавр 30 ГОСТ 8239 Ст3пс5</t>
  </si>
  <si>
    <t>Двутавр 35Ш1 ГОСТ Р57837 С345-6</t>
  </si>
  <si>
    <t>Припой 33402050 Cu-Rophos 15 L-Ag15P</t>
  </si>
  <si>
    <t>Двутавр 25Б1 СТО АСЧМ 20 С345-4</t>
  </si>
  <si>
    <t>Швеллер 5П ГОСТ 8240 Ст3сп</t>
  </si>
  <si>
    <t>Эл/д вольф.d3,0х175 WL-15 ISO 6848</t>
  </si>
  <si>
    <t>Т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</si>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</sst>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#,##0.000_р_."/>
    <numFmt numFmtId="166" formatCode="###,000"/>
    <numFmt numFmtId="167" formatCode="_-* #,##0.000\ _₽_-;\-* #,##0.000\ _₽_-;_-* &quot;-&quot;??\ _₽_-;_-@_-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ahoma"/>
      <family val="2"/>
      <charset val="204"/>
    </font>
    <font>
      <sz val="11"/>
      <color rgb="FFED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DEEE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166" fontId="12" fillId="2" borderId="14" applyNumberFormat="0" applyAlignment="0" applyProtection="0">
      <alignment horizontal="left" vertical="center" indent="1"/>
    </xf>
    <xf numFmtId="9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1" fillId="0" borderId="0" xfId="0" applyNumberFormat="1" applyFont="1"/>
    <xf numFmtId="0" fontId="7" fillId="0" borderId="0" xfId="0" applyFont="1"/>
    <xf numFmtId="0" fontId="6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9" fontId="0" fillId="0" borderId="0" xfId="0" applyNumberFormat="1"/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4" fontId="10" fillId="0" borderId="12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9" fontId="10" fillId="0" borderId="12" xfId="4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167" fontId="16" fillId="0" borderId="6" xfId="6" applyNumberFormat="1" applyFont="1" applyFill="1" applyBorder="1" applyAlignment="1">
      <alignment horizontal="center" vertical="center"/>
    </xf>
    <xf numFmtId="43" fontId="17" fillId="3" borderId="6" xfId="6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7">
    <cellStyle name="SAPMemberCell" xfId="3" xr:uid="{00000000-0005-0000-0000-000000000000}"/>
    <cellStyle name="Обычный" xfId="0" builtinId="0"/>
    <cellStyle name="Обычный 10" xfId="2" xr:uid="{00000000-0005-0000-0000-000002000000}"/>
    <cellStyle name="Обычный 2" xfId="1" xr:uid="{00000000-0005-0000-0000-000003000000}"/>
    <cellStyle name="Процентный" xfId="4" builtinId="5"/>
    <cellStyle name="Финансовый" xfId="6" builtinId="3"/>
    <cellStyle name="Финансовый 6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view="pageBreakPreview" zoomScaleNormal="100" zoomScaleSheetLayoutView="100" workbookViewId="0">
      <selection activeCell="J39" sqref="J39"/>
    </sheetView>
  </sheetViews>
  <sheetFormatPr defaultRowHeight="12.75" x14ac:dyDescent="0.35"/>
  <cols>
    <col min="1" max="1" width="4.59765625" customWidth="1"/>
    <col min="2" max="2" width="24.265625" customWidth="1"/>
    <col min="4" max="4" width="10.1328125" bestFit="1" customWidth="1"/>
    <col min="5" max="5" width="10.59765625" customWidth="1"/>
    <col min="6" max="6" width="12.86328125" customWidth="1"/>
    <col min="7" max="7" width="24.1328125" customWidth="1"/>
  </cols>
  <sheetData>
    <row r="1" spans="1:7" ht="13.15" x14ac:dyDescent="0.4">
      <c r="E1" s="1" t="s">
        <v>42</v>
      </c>
    </row>
    <row r="2" spans="1:7" ht="13.15" x14ac:dyDescent="0.4">
      <c r="E2" s="1" t="s">
        <v>25</v>
      </c>
    </row>
    <row r="3" spans="1:7" ht="13.15" x14ac:dyDescent="0.4">
      <c r="E3" s="1"/>
    </row>
    <row r="4" spans="1:7" ht="13.15" x14ac:dyDescent="0.4">
      <c r="E4" s="1"/>
    </row>
    <row r="5" spans="1:7" ht="13.15" x14ac:dyDescent="0.4">
      <c r="E5" s="1"/>
    </row>
    <row r="7" spans="1:7" ht="15" x14ac:dyDescent="0.4">
      <c r="C7" s="3" t="s">
        <v>46</v>
      </c>
    </row>
    <row r="8" spans="1:7" ht="15" x14ac:dyDescent="0.4">
      <c r="C8" s="3"/>
    </row>
    <row r="9" spans="1:7" s="4" customFormat="1" x14ac:dyDescent="0.35">
      <c r="A9" s="4" t="s">
        <v>0</v>
      </c>
      <c r="F9" t="s">
        <v>43</v>
      </c>
    </row>
    <row r="10" spans="1:7" s="4" customFormat="1" ht="13.15" thickBot="1" x14ac:dyDescent="0.4"/>
    <row r="11" spans="1:7" s="6" customFormat="1" ht="13.15" x14ac:dyDescent="0.4">
      <c r="A11" s="5" t="s">
        <v>1</v>
      </c>
      <c r="B11" s="5" t="s">
        <v>3</v>
      </c>
      <c r="C11" s="5" t="s">
        <v>6</v>
      </c>
      <c r="D11" s="5"/>
      <c r="E11" s="5" t="s">
        <v>9</v>
      </c>
      <c r="F11" s="5" t="s">
        <v>12</v>
      </c>
      <c r="G11" s="5" t="s">
        <v>13</v>
      </c>
    </row>
    <row r="12" spans="1:7" s="6" customFormat="1" ht="13.15" x14ac:dyDescent="0.4">
      <c r="A12" s="7" t="s">
        <v>2</v>
      </c>
      <c r="B12" s="7" t="s">
        <v>4</v>
      </c>
      <c r="C12" s="7" t="s">
        <v>7</v>
      </c>
      <c r="D12" s="7" t="s">
        <v>8</v>
      </c>
      <c r="E12" s="7" t="s">
        <v>10</v>
      </c>
      <c r="F12" s="7" t="s">
        <v>10</v>
      </c>
      <c r="G12" s="7"/>
    </row>
    <row r="13" spans="1:7" s="6" customFormat="1" ht="13.5" thickBot="1" x14ac:dyDescent="0.45">
      <c r="A13" s="8"/>
      <c r="B13" s="8" t="s">
        <v>5</v>
      </c>
      <c r="C13" s="8"/>
      <c r="D13" s="8"/>
      <c r="E13" s="8" t="s">
        <v>11</v>
      </c>
      <c r="F13" s="8" t="s">
        <v>11</v>
      </c>
      <c r="G13" s="8"/>
    </row>
    <row r="14" spans="1:7" s="6" customFormat="1" ht="13.5" thickBot="1" x14ac:dyDescent="0.45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</row>
    <row r="15" spans="1:7" s="6" customFormat="1" x14ac:dyDescent="0.35">
      <c r="A15" s="16">
        <v>1</v>
      </c>
      <c r="B15" s="17" t="s">
        <v>27</v>
      </c>
      <c r="C15" s="17" t="s">
        <v>28</v>
      </c>
      <c r="D15" s="19">
        <v>3000</v>
      </c>
      <c r="E15" s="19">
        <v>24</v>
      </c>
      <c r="F15" s="19">
        <f>E15*D15</f>
        <v>72000</v>
      </c>
      <c r="G15" s="28" t="s">
        <v>44</v>
      </c>
    </row>
    <row r="16" spans="1:7" s="6" customFormat="1" x14ac:dyDescent="0.35">
      <c r="A16" s="31">
        <v>2</v>
      </c>
      <c r="B16" s="18" t="s">
        <v>26</v>
      </c>
      <c r="C16" s="18" t="s">
        <v>28</v>
      </c>
      <c r="D16" s="20">
        <v>3000</v>
      </c>
      <c r="E16" s="20">
        <v>27.3</v>
      </c>
      <c r="F16" s="20">
        <f>D16*E16</f>
        <v>81900</v>
      </c>
      <c r="G16" s="25" t="s">
        <v>44</v>
      </c>
    </row>
    <row r="17" spans="1:8" s="6" customFormat="1" ht="25.5" x14ac:dyDescent="0.35">
      <c r="A17" s="31">
        <v>3</v>
      </c>
      <c r="B17" s="30" t="s">
        <v>39</v>
      </c>
      <c r="C17" s="18" t="s">
        <v>28</v>
      </c>
      <c r="D17" s="20">
        <v>300000</v>
      </c>
      <c r="E17" s="20">
        <v>26.6</v>
      </c>
      <c r="F17" s="20">
        <f>D17*E17</f>
        <v>7980000</v>
      </c>
      <c r="G17" s="25" t="s">
        <v>44</v>
      </c>
    </row>
    <row r="18" spans="1:8" s="6" customFormat="1" x14ac:dyDescent="0.35">
      <c r="A18" s="31">
        <v>4</v>
      </c>
      <c r="B18" s="26" t="s">
        <v>35</v>
      </c>
      <c r="C18" s="26" t="s">
        <v>36</v>
      </c>
      <c r="D18" s="27">
        <v>300</v>
      </c>
      <c r="E18" s="27">
        <v>120</v>
      </c>
      <c r="F18" s="27">
        <f>E18*D18</f>
        <v>36000</v>
      </c>
      <c r="G18" s="25" t="s">
        <v>44</v>
      </c>
    </row>
    <row r="19" spans="1:8" s="6" customFormat="1" x14ac:dyDescent="0.35">
      <c r="A19" s="31">
        <v>5</v>
      </c>
      <c r="B19" s="18" t="s">
        <v>37</v>
      </c>
      <c r="C19" s="18" t="s">
        <v>38</v>
      </c>
      <c r="D19" s="20">
        <v>900</v>
      </c>
      <c r="E19" s="20">
        <v>43</v>
      </c>
      <c r="F19" s="20">
        <f>D19*E19</f>
        <v>38700</v>
      </c>
      <c r="G19" s="25" t="s">
        <v>44</v>
      </c>
    </row>
    <row r="20" spans="1:8" s="1" customFormat="1" ht="13.15" x14ac:dyDescent="0.4">
      <c r="A20" s="11"/>
      <c r="B20" s="11" t="s">
        <v>14</v>
      </c>
      <c r="C20" s="11"/>
      <c r="D20" s="21"/>
      <c r="E20" s="21"/>
      <c r="F20" s="21">
        <f>SUM(F15:F19)</f>
        <v>8208600</v>
      </c>
      <c r="G20" s="23"/>
    </row>
    <row r="21" spans="1:8" s="6" customFormat="1" ht="13.15" thickBot="1" x14ac:dyDescent="0.4">
      <c r="A21" s="14"/>
      <c r="B21" s="15" t="s">
        <v>15</v>
      </c>
      <c r="C21" s="10"/>
      <c r="D21" s="22"/>
      <c r="E21" s="22"/>
      <c r="F21" s="22">
        <f>F20/1.18*0.18</f>
        <v>1252159.3220338982</v>
      </c>
      <c r="G21" s="24"/>
    </row>
    <row r="22" spans="1:8" x14ac:dyDescent="0.35">
      <c r="A22" s="4"/>
      <c r="B22" s="4"/>
      <c r="C22" s="4"/>
      <c r="D22" s="4"/>
      <c r="E22" s="4"/>
      <c r="F22" s="4"/>
      <c r="G22" s="4"/>
      <c r="H22" s="4"/>
    </row>
    <row r="23" spans="1:8" x14ac:dyDescent="0.35">
      <c r="A23" s="6" t="s">
        <v>41</v>
      </c>
      <c r="B23" s="4"/>
      <c r="C23" s="4"/>
      <c r="D23" s="4"/>
      <c r="E23" s="4"/>
      <c r="F23" s="4"/>
      <c r="G23" s="4"/>
      <c r="H23" s="4"/>
    </row>
    <row r="24" spans="1:8" x14ac:dyDescent="0.35">
      <c r="A24" s="6" t="s">
        <v>45</v>
      </c>
      <c r="B24" s="4"/>
      <c r="C24" s="4"/>
      <c r="D24" s="4"/>
      <c r="E24" s="4"/>
      <c r="F24" s="4"/>
      <c r="G24" s="4"/>
      <c r="H24" s="4"/>
    </row>
    <row r="25" spans="1:8" x14ac:dyDescent="0.35">
      <c r="A25" s="4"/>
      <c r="B25" s="4"/>
      <c r="C25" s="4"/>
      <c r="D25" s="4"/>
      <c r="E25" s="4"/>
      <c r="F25" s="4"/>
      <c r="G25" s="4"/>
      <c r="H25" s="4"/>
    </row>
    <row r="26" spans="1:8" ht="13.15" x14ac:dyDescent="0.4">
      <c r="A26" s="1" t="s">
        <v>16</v>
      </c>
      <c r="B26" s="4"/>
      <c r="C26" s="4"/>
      <c r="D26" s="4"/>
      <c r="E26" s="4"/>
      <c r="F26" s="4"/>
      <c r="G26" s="4"/>
      <c r="H26" s="4"/>
    </row>
    <row r="27" spans="1:8" x14ac:dyDescent="0.35">
      <c r="A27" s="29" t="s">
        <v>40</v>
      </c>
      <c r="B27" s="4"/>
      <c r="C27" s="4"/>
      <c r="D27" s="4"/>
      <c r="E27" s="4"/>
      <c r="F27" s="4"/>
      <c r="G27" s="4"/>
      <c r="H27" s="4"/>
    </row>
    <row r="28" spans="1:8" x14ac:dyDescent="0.35">
      <c r="A28" s="12" t="s">
        <v>17</v>
      </c>
      <c r="B28" s="4"/>
      <c r="C28" s="4"/>
      <c r="D28" s="4"/>
      <c r="E28" s="4"/>
      <c r="F28" s="4"/>
      <c r="G28" s="4"/>
      <c r="H28" s="4"/>
    </row>
    <row r="29" spans="1:8" x14ac:dyDescent="0.35">
      <c r="A29" s="12" t="s">
        <v>32</v>
      </c>
      <c r="B29" s="12"/>
      <c r="C29" s="4"/>
      <c r="D29" s="4"/>
      <c r="E29" s="4"/>
      <c r="F29" s="4"/>
      <c r="G29" s="4"/>
      <c r="H29" s="4"/>
    </row>
    <row r="30" spans="1:8" x14ac:dyDescent="0.35">
      <c r="A30" s="12" t="s">
        <v>18</v>
      </c>
      <c r="B30" s="12"/>
      <c r="C30" s="4"/>
      <c r="D30" s="4"/>
      <c r="E30" s="4"/>
      <c r="F30" s="4"/>
      <c r="G30" s="4"/>
      <c r="H30" s="4"/>
    </row>
    <row r="31" spans="1:8" x14ac:dyDescent="0.35">
      <c r="A31" s="12" t="s">
        <v>32</v>
      </c>
      <c r="B31" s="12"/>
      <c r="C31" s="4"/>
      <c r="D31" s="4"/>
      <c r="E31" s="4"/>
      <c r="F31" s="4"/>
      <c r="G31" s="4"/>
      <c r="H31" s="4"/>
    </row>
    <row r="32" spans="1:8" x14ac:dyDescent="0.35">
      <c r="A32" s="12" t="s">
        <v>33</v>
      </c>
      <c r="B32" s="12"/>
      <c r="C32" s="4"/>
      <c r="D32" s="4"/>
      <c r="E32" s="4"/>
      <c r="F32" s="4"/>
      <c r="G32" s="4"/>
      <c r="H32" s="4"/>
    </row>
    <row r="33" spans="1:8" x14ac:dyDescent="0.35">
      <c r="A33" s="12" t="s">
        <v>19</v>
      </c>
      <c r="B33" s="12"/>
      <c r="C33" s="4"/>
      <c r="D33" s="4"/>
      <c r="E33" s="4"/>
      <c r="F33" s="4"/>
      <c r="G33" s="4"/>
      <c r="H33" s="4"/>
    </row>
    <row r="34" spans="1:8" x14ac:dyDescent="0.35">
      <c r="A34" s="12" t="s">
        <v>20</v>
      </c>
      <c r="B34" s="12"/>
      <c r="C34" s="4"/>
      <c r="D34" s="4"/>
      <c r="E34" s="4"/>
      <c r="F34" s="4"/>
      <c r="G34" s="4"/>
      <c r="H34" s="4"/>
    </row>
    <row r="35" spans="1:8" ht="15" x14ac:dyDescent="0.4">
      <c r="A35" s="12" t="s">
        <v>20</v>
      </c>
      <c r="B35" s="12"/>
      <c r="C35" s="2"/>
      <c r="D35" s="2"/>
      <c r="E35" s="2"/>
      <c r="F35" s="2"/>
      <c r="G35" s="2"/>
      <c r="H35" s="2"/>
    </row>
    <row r="36" spans="1:8" ht="15" x14ac:dyDescent="0.4">
      <c r="A36" s="2"/>
      <c r="B36" s="2"/>
      <c r="C36" s="2"/>
      <c r="D36" s="2"/>
      <c r="E36" s="2"/>
      <c r="F36" s="2"/>
      <c r="G36" s="2"/>
      <c r="H36" s="2"/>
    </row>
    <row r="37" spans="1:8" ht="15" x14ac:dyDescent="0.4">
      <c r="A37" s="2"/>
      <c r="B37" s="2"/>
      <c r="C37" s="2"/>
      <c r="D37" s="2"/>
      <c r="E37" s="2"/>
      <c r="F37" s="2"/>
      <c r="G37" s="2"/>
      <c r="H37" s="2"/>
    </row>
    <row r="38" spans="1:8" ht="15" x14ac:dyDescent="0.4">
      <c r="A38" s="2"/>
      <c r="B38" s="2"/>
      <c r="C38" s="2"/>
      <c r="D38" s="2"/>
      <c r="E38" s="2"/>
      <c r="F38" s="2"/>
      <c r="G38" s="2"/>
      <c r="H38" s="2"/>
    </row>
    <row r="39" spans="1:8" ht="15" x14ac:dyDescent="0.4">
      <c r="A39" s="2"/>
      <c r="B39" s="2"/>
      <c r="C39" s="2"/>
      <c r="D39" s="2"/>
      <c r="E39" s="2"/>
      <c r="F39" s="2"/>
      <c r="G39" s="2"/>
      <c r="H39" s="2"/>
    </row>
    <row r="40" spans="1:8" ht="15" x14ac:dyDescent="0.4">
      <c r="A40" s="2"/>
      <c r="B40" s="2"/>
      <c r="C40" s="2"/>
      <c r="D40" s="2"/>
      <c r="E40" s="2"/>
      <c r="F40" s="2"/>
      <c r="G40" s="2"/>
      <c r="H40" s="2"/>
    </row>
    <row r="41" spans="1:8" ht="15" x14ac:dyDescent="0.4">
      <c r="A41" s="2"/>
      <c r="B41" s="2"/>
      <c r="C41" s="2"/>
      <c r="D41" s="2"/>
      <c r="E41" s="2"/>
      <c r="F41" s="2"/>
      <c r="G41" s="2"/>
      <c r="H41" s="2"/>
    </row>
    <row r="42" spans="1:8" ht="15" x14ac:dyDescent="0.4">
      <c r="A42" s="2"/>
      <c r="B42" s="2"/>
      <c r="C42" s="2"/>
      <c r="D42" s="2"/>
      <c r="E42" s="2"/>
      <c r="F42" s="2"/>
      <c r="G42" s="2"/>
      <c r="H42" s="2"/>
    </row>
    <row r="43" spans="1:8" s="1" customFormat="1" ht="13.15" x14ac:dyDescent="0.4">
      <c r="A43" s="1" t="s">
        <v>21</v>
      </c>
      <c r="E43" s="1" t="s">
        <v>23</v>
      </c>
    </row>
    <row r="44" spans="1:8" s="1" customFormat="1" ht="13.15" x14ac:dyDescent="0.4"/>
    <row r="45" spans="1:8" s="1" customFormat="1" ht="13.15" x14ac:dyDescent="0.4">
      <c r="A45" s="1" t="s">
        <v>47</v>
      </c>
      <c r="E45" s="1" t="s">
        <v>29</v>
      </c>
    </row>
    <row r="46" spans="1:8" s="1" customFormat="1" ht="13.15" x14ac:dyDescent="0.4">
      <c r="A46" s="1" t="s">
        <v>24</v>
      </c>
      <c r="E46" s="1" t="s">
        <v>30</v>
      </c>
    </row>
    <row r="47" spans="1:8" s="1" customFormat="1" ht="13.15" x14ac:dyDescent="0.4"/>
    <row r="48" spans="1:8" s="1" customFormat="1" ht="13.15" x14ac:dyDescent="0.4"/>
    <row r="49" spans="1:5" s="1" customFormat="1" ht="13.15" x14ac:dyDescent="0.4">
      <c r="A49" s="1" t="s">
        <v>48</v>
      </c>
      <c r="E49" s="1" t="s">
        <v>31</v>
      </c>
    </row>
    <row r="50" spans="1:5" s="1" customFormat="1" ht="13.15" x14ac:dyDescent="0.4">
      <c r="A50" s="13" t="s">
        <v>22</v>
      </c>
      <c r="C50" s="1" t="s">
        <v>34</v>
      </c>
      <c r="E50" s="13" t="s">
        <v>22</v>
      </c>
    </row>
  </sheetData>
  <phoneticPr fontId="0" type="noConversion"/>
  <pageMargins left="0.49" right="0.13" top="0.18" bottom="0.78740157480314965" header="0.18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6"/>
  <sheetViews>
    <sheetView tabSelected="1" zoomScale="85" zoomScaleNormal="85" zoomScaleSheetLayoutView="100" workbookViewId="0">
      <selection activeCell="F25" sqref="F25"/>
    </sheetView>
  </sheetViews>
  <sheetFormatPr defaultRowHeight="12.75" x14ac:dyDescent="0.35"/>
  <cols>
    <col min="1" max="1" width="2.1328125" customWidth="1"/>
    <col min="2" max="2" width="5.73046875" customWidth="1"/>
    <col min="3" max="3" width="44.3984375" customWidth="1"/>
    <col min="4" max="4" width="8" customWidth="1"/>
    <col min="5" max="5" width="17.86328125" customWidth="1"/>
    <col min="6" max="6" width="16.265625" customWidth="1"/>
    <col min="7" max="7" width="14.1328125" customWidth="1"/>
    <col min="8" max="8" width="10.3984375" customWidth="1"/>
    <col min="9" max="9" width="14" style="32" customWidth="1"/>
    <col min="10" max="10" width="17.265625" customWidth="1"/>
    <col min="12" max="12" width="11.265625" bestFit="1" customWidth="1"/>
    <col min="13" max="13" width="14.59765625" customWidth="1"/>
    <col min="15" max="15" width="28.3984375" customWidth="1"/>
  </cols>
  <sheetData>
    <row r="1" spans="2:11" s="4" customFormat="1" ht="13.15" thickBot="1" x14ac:dyDescent="0.4">
      <c r="I1" s="38"/>
    </row>
    <row r="2" spans="2:11" s="6" customFormat="1" ht="13.15" x14ac:dyDescent="0.4">
      <c r="B2" s="5" t="s">
        <v>1</v>
      </c>
      <c r="C2" s="5"/>
      <c r="D2" s="61" t="s">
        <v>57</v>
      </c>
      <c r="E2" s="64" t="s">
        <v>56</v>
      </c>
      <c r="F2" s="39" t="s">
        <v>9</v>
      </c>
      <c r="G2" s="39" t="s">
        <v>12</v>
      </c>
      <c r="H2" s="39" t="s">
        <v>49</v>
      </c>
      <c r="I2" s="39" t="s">
        <v>12</v>
      </c>
      <c r="J2" s="48" t="s">
        <v>12</v>
      </c>
    </row>
    <row r="3" spans="2:11" s="6" customFormat="1" ht="13.15" x14ac:dyDescent="0.4">
      <c r="B3" s="7" t="s">
        <v>2</v>
      </c>
      <c r="C3" s="40" t="s">
        <v>3</v>
      </c>
      <c r="D3" s="62"/>
      <c r="E3" s="65"/>
      <c r="F3" s="40" t="s">
        <v>52</v>
      </c>
      <c r="G3" s="40" t="s">
        <v>52</v>
      </c>
      <c r="H3" s="40" t="s">
        <v>50</v>
      </c>
      <c r="I3" s="40" t="s">
        <v>50</v>
      </c>
      <c r="J3" s="49" t="s">
        <v>53</v>
      </c>
    </row>
    <row r="4" spans="2:11" s="6" customFormat="1" ht="13.5" thickBot="1" x14ac:dyDescent="0.45">
      <c r="B4" s="8"/>
      <c r="C4" s="8"/>
      <c r="D4" s="63"/>
      <c r="E4" s="66"/>
      <c r="F4" s="41" t="s">
        <v>54</v>
      </c>
      <c r="G4" s="41" t="s">
        <v>54</v>
      </c>
      <c r="H4" s="41" t="s">
        <v>51</v>
      </c>
      <c r="I4" s="41" t="s">
        <v>55</v>
      </c>
      <c r="J4" s="50" t="s">
        <v>55</v>
      </c>
    </row>
    <row r="5" spans="2:11" s="6" customFormat="1" ht="13.5" thickBot="1" x14ac:dyDescent="0.45">
      <c r="B5" s="52">
        <v>1</v>
      </c>
      <c r="C5" s="53">
        <v>2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33"/>
    </row>
    <row r="6" spans="2:11" s="34" customFormat="1" ht="13.5" x14ac:dyDescent="0.35">
      <c r="B6" s="54">
        <v>1</v>
      </c>
      <c r="C6" s="55" t="s">
        <v>60</v>
      </c>
      <c r="D6" s="56" t="s">
        <v>84</v>
      </c>
      <c r="E6" s="57">
        <v>32.759</v>
      </c>
      <c r="F6" s="58">
        <v>75000</v>
      </c>
      <c r="G6" s="44">
        <f>E6*F6</f>
        <v>2456925</v>
      </c>
      <c r="H6" s="51">
        <v>0.2</v>
      </c>
      <c r="I6" s="44">
        <f>G6*H6</f>
        <v>491385</v>
      </c>
      <c r="J6" s="44">
        <f>G6*1.2</f>
        <v>2948310</v>
      </c>
      <c r="K6" s="36"/>
    </row>
    <row r="7" spans="2:11" s="34" customFormat="1" ht="13.5" x14ac:dyDescent="0.35">
      <c r="B7" s="54">
        <v>2</v>
      </c>
      <c r="C7" s="55" t="s">
        <v>61</v>
      </c>
      <c r="D7" s="56" t="s">
        <v>84</v>
      </c>
      <c r="E7" s="57">
        <v>5.0590000000000002</v>
      </c>
      <c r="F7" s="58">
        <v>60000</v>
      </c>
      <c r="G7" s="44">
        <f t="shared" ref="G7:G29" si="0">E7*F7</f>
        <v>303540</v>
      </c>
      <c r="H7" s="51">
        <v>0.2</v>
      </c>
      <c r="I7" s="44">
        <f t="shared" ref="I7:I29" si="1">G7*H7</f>
        <v>60708</v>
      </c>
      <c r="J7" s="44">
        <f t="shared" ref="J7:J29" si="2">G7*1.2</f>
        <v>364248</v>
      </c>
      <c r="K7" s="36"/>
    </row>
    <row r="8" spans="2:11" s="34" customFormat="1" ht="12.75" customHeight="1" x14ac:dyDescent="0.35">
      <c r="B8" s="54">
        <v>3</v>
      </c>
      <c r="C8" s="55" t="s">
        <v>62</v>
      </c>
      <c r="D8" s="56" t="s">
        <v>84</v>
      </c>
      <c r="E8" s="57">
        <v>1.06</v>
      </c>
      <c r="F8" s="58">
        <v>700000</v>
      </c>
      <c r="G8" s="44">
        <f t="shared" si="0"/>
        <v>742000</v>
      </c>
      <c r="H8" s="51">
        <v>0.2</v>
      </c>
      <c r="I8" s="44">
        <f t="shared" si="1"/>
        <v>148400</v>
      </c>
      <c r="J8" s="44">
        <f t="shared" si="2"/>
        <v>890400</v>
      </c>
      <c r="K8" s="36"/>
    </row>
    <row r="9" spans="2:11" s="34" customFormat="1" ht="12.75" customHeight="1" x14ac:dyDescent="0.35">
      <c r="B9" s="54">
        <v>4</v>
      </c>
      <c r="C9" s="55" t="s">
        <v>63</v>
      </c>
      <c r="D9" s="56" t="s">
        <v>84</v>
      </c>
      <c r="E9" s="57">
        <v>6.9530000000000003</v>
      </c>
      <c r="F9" s="58">
        <v>70000</v>
      </c>
      <c r="G9" s="44">
        <f t="shared" si="0"/>
        <v>486710</v>
      </c>
      <c r="H9" s="51">
        <v>0.2</v>
      </c>
      <c r="I9" s="44">
        <f t="shared" si="1"/>
        <v>97342</v>
      </c>
      <c r="J9" s="44">
        <f t="shared" si="2"/>
        <v>584052</v>
      </c>
      <c r="K9" s="36"/>
    </row>
    <row r="10" spans="2:11" s="34" customFormat="1" ht="12.75" customHeight="1" x14ac:dyDescent="0.35">
      <c r="B10" s="54">
        <v>5</v>
      </c>
      <c r="C10" s="55" t="s">
        <v>64</v>
      </c>
      <c r="D10" s="56" t="s">
        <v>84</v>
      </c>
      <c r="E10" s="57">
        <v>6.48</v>
      </c>
      <c r="F10" s="58">
        <v>70000</v>
      </c>
      <c r="G10" s="44">
        <f t="shared" si="0"/>
        <v>453600.00000000006</v>
      </c>
      <c r="H10" s="51">
        <v>0.2</v>
      </c>
      <c r="I10" s="44">
        <f t="shared" si="1"/>
        <v>90720.000000000015</v>
      </c>
      <c r="J10" s="44">
        <f t="shared" si="2"/>
        <v>544320</v>
      </c>
      <c r="K10" s="36"/>
    </row>
    <row r="11" spans="2:11" s="34" customFormat="1" ht="12.75" customHeight="1" x14ac:dyDescent="0.35">
      <c r="B11" s="54">
        <v>6</v>
      </c>
      <c r="C11" s="55" t="s">
        <v>65</v>
      </c>
      <c r="D11" s="56" t="s">
        <v>84</v>
      </c>
      <c r="E11" s="57">
        <v>3.798</v>
      </c>
      <c r="F11" s="58">
        <v>70000</v>
      </c>
      <c r="G11" s="44">
        <f t="shared" si="0"/>
        <v>265860</v>
      </c>
      <c r="H11" s="51">
        <v>0.2</v>
      </c>
      <c r="I11" s="44">
        <f t="shared" si="1"/>
        <v>53172</v>
      </c>
      <c r="J11" s="44">
        <f t="shared" si="2"/>
        <v>319032</v>
      </c>
      <c r="K11" s="36"/>
    </row>
    <row r="12" spans="2:11" s="34" customFormat="1" ht="12.75" customHeight="1" x14ac:dyDescent="0.35">
      <c r="B12" s="54">
        <v>7</v>
      </c>
      <c r="C12" s="55" t="s">
        <v>66</v>
      </c>
      <c r="D12" s="56" t="s">
        <v>84</v>
      </c>
      <c r="E12" s="57">
        <v>4.5600000000000005</v>
      </c>
      <c r="F12" s="58">
        <v>65000</v>
      </c>
      <c r="G12" s="44">
        <f t="shared" si="0"/>
        <v>296400.00000000006</v>
      </c>
      <c r="H12" s="51">
        <v>0.2</v>
      </c>
      <c r="I12" s="44">
        <f t="shared" si="1"/>
        <v>59280.000000000015</v>
      </c>
      <c r="J12" s="44">
        <f t="shared" si="2"/>
        <v>355680.00000000006</v>
      </c>
      <c r="K12" s="36"/>
    </row>
    <row r="13" spans="2:11" s="34" customFormat="1" ht="12.75" customHeight="1" x14ac:dyDescent="0.35">
      <c r="B13" s="54">
        <v>8</v>
      </c>
      <c r="C13" s="55" t="s">
        <v>67</v>
      </c>
      <c r="D13" s="56" t="s">
        <v>84</v>
      </c>
      <c r="E13" s="57">
        <v>0.73599999999999999</v>
      </c>
      <c r="F13" s="58">
        <v>70000</v>
      </c>
      <c r="G13" s="44">
        <f t="shared" si="0"/>
        <v>51520</v>
      </c>
      <c r="H13" s="51">
        <v>0.2</v>
      </c>
      <c r="I13" s="44">
        <f t="shared" si="1"/>
        <v>10304</v>
      </c>
      <c r="J13" s="44">
        <f t="shared" si="2"/>
        <v>61824</v>
      </c>
      <c r="K13" s="36"/>
    </row>
    <row r="14" spans="2:11" s="34" customFormat="1" ht="12.75" customHeight="1" x14ac:dyDescent="0.35">
      <c r="B14" s="54">
        <v>9</v>
      </c>
      <c r="C14" s="55" t="s">
        <v>68</v>
      </c>
      <c r="D14" s="56" t="s">
        <v>84</v>
      </c>
      <c r="E14" s="57">
        <v>1.6990000000000001</v>
      </c>
      <c r="F14" s="58">
        <v>140000</v>
      </c>
      <c r="G14" s="44">
        <f t="shared" si="0"/>
        <v>237860</v>
      </c>
      <c r="H14" s="51">
        <v>0.2</v>
      </c>
      <c r="I14" s="44">
        <f t="shared" si="1"/>
        <v>47572</v>
      </c>
      <c r="J14" s="44">
        <f t="shared" si="2"/>
        <v>285432</v>
      </c>
      <c r="K14" s="36"/>
    </row>
    <row r="15" spans="2:11" s="34" customFormat="1" ht="12.75" customHeight="1" x14ac:dyDescent="0.35">
      <c r="B15" s="54">
        <v>10</v>
      </c>
      <c r="C15" s="55" t="s">
        <v>69</v>
      </c>
      <c r="D15" s="56" t="s">
        <v>59</v>
      </c>
      <c r="E15" s="57">
        <v>1</v>
      </c>
      <c r="F15" s="58">
        <v>75000</v>
      </c>
      <c r="G15" s="44">
        <f t="shared" si="0"/>
        <v>75000</v>
      </c>
      <c r="H15" s="51">
        <v>0.2</v>
      </c>
      <c r="I15" s="44">
        <f t="shared" si="1"/>
        <v>15000</v>
      </c>
      <c r="J15" s="44">
        <f t="shared" si="2"/>
        <v>90000</v>
      </c>
      <c r="K15" s="36"/>
    </row>
    <row r="16" spans="2:11" s="34" customFormat="1" ht="12.75" customHeight="1" x14ac:dyDescent="0.35">
      <c r="B16" s="54">
        <v>11</v>
      </c>
      <c r="C16" s="55" t="s">
        <v>70</v>
      </c>
      <c r="D16" s="56" t="s">
        <v>84</v>
      </c>
      <c r="E16" s="57">
        <v>2.06</v>
      </c>
      <c r="F16" s="58">
        <v>80000</v>
      </c>
      <c r="G16" s="44">
        <f t="shared" si="0"/>
        <v>164800</v>
      </c>
      <c r="H16" s="51">
        <v>0.2</v>
      </c>
      <c r="I16" s="44">
        <f t="shared" si="1"/>
        <v>32960</v>
      </c>
      <c r="J16" s="44">
        <f t="shared" si="2"/>
        <v>197760</v>
      </c>
      <c r="K16" s="36"/>
    </row>
    <row r="17" spans="2:12" s="34" customFormat="1" ht="12.75" customHeight="1" x14ac:dyDescent="0.35">
      <c r="B17" s="54">
        <v>12</v>
      </c>
      <c r="C17" s="55" t="s">
        <v>71</v>
      </c>
      <c r="D17" s="56" t="s">
        <v>84</v>
      </c>
      <c r="E17" s="57">
        <v>1.3859999999999999</v>
      </c>
      <c r="F17" s="58">
        <v>90000</v>
      </c>
      <c r="G17" s="44">
        <f t="shared" si="0"/>
        <v>124739.99999999999</v>
      </c>
      <c r="H17" s="51">
        <v>0.2</v>
      </c>
      <c r="I17" s="44">
        <f t="shared" si="1"/>
        <v>24948</v>
      </c>
      <c r="J17" s="44">
        <f t="shared" si="2"/>
        <v>149687.99999999997</v>
      </c>
      <c r="K17" s="36"/>
    </row>
    <row r="18" spans="2:12" s="34" customFormat="1" ht="12.75" customHeight="1" x14ac:dyDescent="0.35">
      <c r="B18" s="54">
        <v>13</v>
      </c>
      <c r="C18" s="55" t="s">
        <v>72</v>
      </c>
      <c r="D18" s="56" t="s">
        <v>84</v>
      </c>
      <c r="E18" s="57">
        <v>1.3049999999999999</v>
      </c>
      <c r="F18" s="58">
        <v>75000</v>
      </c>
      <c r="G18" s="44">
        <f t="shared" si="0"/>
        <v>97875</v>
      </c>
      <c r="H18" s="51">
        <v>0.2</v>
      </c>
      <c r="I18" s="44">
        <f t="shared" si="1"/>
        <v>19575</v>
      </c>
      <c r="J18" s="44">
        <f t="shared" si="2"/>
        <v>117450</v>
      </c>
      <c r="K18" s="36"/>
    </row>
    <row r="19" spans="2:12" s="34" customFormat="1" ht="12.75" customHeight="1" x14ac:dyDescent="0.35">
      <c r="B19" s="54">
        <v>14</v>
      </c>
      <c r="C19" s="55" t="s">
        <v>73</v>
      </c>
      <c r="D19" s="56" t="s">
        <v>84</v>
      </c>
      <c r="E19" s="57">
        <v>1.0640000000000001</v>
      </c>
      <c r="F19" s="58">
        <v>70000</v>
      </c>
      <c r="G19" s="44">
        <f t="shared" si="0"/>
        <v>74480</v>
      </c>
      <c r="H19" s="51">
        <v>0.2</v>
      </c>
      <c r="I19" s="44">
        <f t="shared" si="1"/>
        <v>14896</v>
      </c>
      <c r="J19" s="44">
        <f t="shared" si="2"/>
        <v>89376</v>
      </c>
      <c r="K19" s="36"/>
    </row>
    <row r="20" spans="2:12" s="34" customFormat="1" ht="12.75" customHeight="1" x14ac:dyDescent="0.35">
      <c r="B20" s="54">
        <v>15</v>
      </c>
      <c r="C20" s="55" t="s">
        <v>74</v>
      </c>
      <c r="D20" s="56" t="s">
        <v>84</v>
      </c>
      <c r="E20" s="57">
        <v>1.018</v>
      </c>
      <c r="F20" s="58">
        <v>70000</v>
      </c>
      <c r="G20" s="44">
        <f t="shared" si="0"/>
        <v>71260</v>
      </c>
      <c r="H20" s="51">
        <v>0.2</v>
      </c>
      <c r="I20" s="44">
        <f t="shared" si="1"/>
        <v>14252</v>
      </c>
      <c r="J20" s="44">
        <f t="shared" si="2"/>
        <v>85512</v>
      </c>
      <c r="K20" s="36"/>
    </row>
    <row r="21" spans="2:12" s="34" customFormat="1" ht="12.75" customHeight="1" x14ac:dyDescent="0.35">
      <c r="B21" s="54">
        <v>16</v>
      </c>
      <c r="C21" s="55" t="s">
        <v>75</v>
      </c>
      <c r="D21" s="56" t="s">
        <v>59</v>
      </c>
      <c r="E21" s="57">
        <v>35</v>
      </c>
      <c r="F21" s="58">
        <v>1000</v>
      </c>
      <c r="G21" s="44">
        <f t="shared" si="0"/>
        <v>35000</v>
      </c>
      <c r="H21" s="51">
        <v>0.2</v>
      </c>
      <c r="I21" s="44">
        <f t="shared" si="1"/>
        <v>7000</v>
      </c>
      <c r="J21" s="44">
        <f t="shared" si="2"/>
        <v>42000</v>
      </c>
      <c r="K21" s="36"/>
    </row>
    <row r="22" spans="2:12" s="34" customFormat="1" ht="13.5" x14ac:dyDescent="0.35">
      <c r="B22" s="54">
        <v>17</v>
      </c>
      <c r="C22" s="55" t="s">
        <v>76</v>
      </c>
      <c r="D22" s="56" t="s">
        <v>84</v>
      </c>
      <c r="E22" s="57">
        <v>1.046</v>
      </c>
      <c r="F22" s="58">
        <v>70000</v>
      </c>
      <c r="G22" s="44">
        <f t="shared" si="0"/>
        <v>73220</v>
      </c>
      <c r="H22" s="51">
        <v>0.2</v>
      </c>
      <c r="I22" s="44">
        <f t="shared" si="1"/>
        <v>14644</v>
      </c>
      <c r="J22" s="44">
        <f t="shared" si="2"/>
        <v>87864</v>
      </c>
      <c r="K22" s="36"/>
    </row>
    <row r="23" spans="2:12" s="34" customFormat="1" ht="13.5" x14ac:dyDescent="0.35">
      <c r="B23" s="54">
        <v>18</v>
      </c>
      <c r="C23" s="55" t="s">
        <v>77</v>
      </c>
      <c r="D23" s="56" t="s">
        <v>84</v>
      </c>
      <c r="E23" s="57">
        <v>1.0620000000000001</v>
      </c>
      <c r="F23" s="58">
        <v>45000</v>
      </c>
      <c r="G23" s="44">
        <f t="shared" si="0"/>
        <v>47790</v>
      </c>
      <c r="H23" s="51">
        <v>0.2</v>
      </c>
      <c r="I23" s="44">
        <f t="shared" si="1"/>
        <v>9558</v>
      </c>
      <c r="J23" s="44">
        <f t="shared" si="2"/>
        <v>57348</v>
      </c>
      <c r="K23" s="36"/>
    </row>
    <row r="24" spans="2:12" s="34" customFormat="1" ht="13.5" x14ac:dyDescent="0.35">
      <c r="B24" s="54">
        <v>19</v>
      </c>
      <c r="C24" s="55" t="s">
        <v>78</v>
      </c>
      <c r="D24" s="56" t="s">
        <v>84</v>
      </c>
      <c r="E24" s="57">
        <v>0.88</v>
      </c>
      <c r="F24" s="58">
        <v>75000</v>
      </c>
      <c r="G24" s="44">
        <f>E24*F24</f>
        <v>66000</v>
      </c>
      <c r="H24" s="51">
        <v>0.2</v>
      </c>
      <c r="I24" s="44">
        <f t="shared" si="1"/>
        <v>13200</v>
      </c>
      <c r="J24" s="44">
        <f t="shared" si="2"/>
        <v>79200</v>
      </c>
      <c r="K24" s="36"/>
    </row>
    <row r="25" spans="2:12" s="34" customFormat="1" ht="13.5" x14ac:dyDescent="0.35">
      <c r="B25" s="54">
        <v>20</v>
      </c>
      <c r="C25" s="55" t="s">
        <v>79</v>
      </c>
      <c r="D25" s="56" t="s">
        <v>84</v>
      </c>
      <c r="E25" s="57">
        <v>0.78400000000000003</v>
      </c>
      <c r="F25" s="58">
        <v>75000</v>
      </c>
      <c r="G25" s="44">
        <f>E25*F25</f>
        <v>58800</v>
      </c>
      <c r="H25" s="51">
        <v>0.2</v>
      </c>
      <c r="I25" s="44">
        <f t="shared" si="1"/>
        <v>11760</v>
      </c>
      <c r="J25" s="44">
        <f t="shared" si="2"/>
        <v>70560</v>
      </c>
      <c r="K25" s="36"/>
    </row>
    <row r="26" spans="2:12" s="34" customFormat="1" ht="13.5" x14ac:dyDescent="0.35">
      <c r="B26" s="54">
        <v>21</v>
      </c>
      <c r="C26" s="55" t="s">
        <v>80</v>
      </c>
      <c r="D26" s="56" t="s">
        <v>85</v>
      </c>
      <c r="E26" s="57">
        <v>2</v>
      </c>
      <c r="F26" s="58">
        <v>5000</v>
      </c>
      <c r="G26" s="44">
        <f t="shared" si="0"/>
        <v>10000</v>
      </c>
      <c r="H26" s="51">
        <v>0.2</v>
      </c>
      <c r="I26" s="44">
        <f t="shared" si="1"/>
        <v>2000</v>
      </c>
      <c r="J26" s="44">
        <f t="shared" si="2"/>
        <v>12000</v>
      </c>
      <c r="K26" s="36"/>
    </row>
    <row r="27" spans="2:12" s="34" customFormat="1" ht="13.5" x14ac:dyDescent="0.35">
      <c r="B27" s="54">
        <v>22</v>
      </c>
      <c r="C27" s="55" t="s">
        <v>81</v>
      </c>
      <c r="D27" s="56" t="s">
        <v>84</v>
      </c>
      <c r="E27" s="57">
        <v>0.42399999999999999</v>
      </c>
      <c r="F27" s="58">
        <v>75000</v>
      </c>
      <c r="G27" s="44">
        <f t="shared" si="0"/>
        <v>31800</v>
      </c>
      <c r="H27" s="51">
        <v>0.2</v>
      </c>
      <c r="I27" s="44">
        <f t="shared" si="1"/>
        <v>6360</v>
      </c>
      <c r="J27" s="44">
        <f t="shared" si="2"/>
        <v>38160</v>
      </c>
      <c r="K27" s="36"/>
    </row>
    <row r="28" spans="2:12" s="34" customFormat="1" ht="13.5" x14ac:dyDescent="0.35">
      <c r="B28" s="54">
        <v>23</v>
      </c>
      <c r="C28" s="55" t="s">
        <v>82</v>
      </c>
      <c r="D28" s="56" t="s">
        <v>84</v>
      </c>
      <c r="E28" s="57">
        <v>0.312</v>
      </c>
      <c r="F28" s="58">
        <v>50000</v>
      </c>
      <c r="G28" s="44">
        <f t="shared" si="0"/>
        <v>15600</v>
      </c>
      <c r="H28" s="51">
        <v>0.2</v>
      </c>
      <c r="I28" s="44">
        <f t="shared" si="1"/>
        <v>3120</v>
      </c>
      <c r="J28" s="44">
        <f t="shared" si="2"/>
        <v>18720</v>
      </c>
      <c r="K28" s="36"/>
    </row>
    <row r="29" spans="2:12" s="34" customFormat="1" ht="13.9" thickBot="1" x14ac:dyDescent="0.4">
      <c r="B29" s="54">
        <v>24</v>
      </c>
      <c r="C29" s="55" t="s">
        <v>83</v>
      </c>
      <c r="D29" s="56" t="s">
        <v>59</v>
      </c>
      <c r="E29" s="57">
        <v>37</v>
      </c>
      <c r="F29" s="58">
        <v>150</v>
      </c>
      <c r="G29" s="44">
        <f t="shared" si="0"/>
        <v>5550</v>
      </c>
      <c r="H29" s="51">
        <v>0.2</v>
      </c>
      <c r="I29" s="44">
        <f t="shared" si="1"/>
        <v>1110</v>
      </c>
      <c r="J29" s="44">
        <f t="shared" si="2"/>
        <v>6660</v>
      </c>
      <c r="K29" s="36"/>
    </row>
    <row r="30" spans="2:12" ht="25.5" customHeight="1" thickBot="1" x14ac:dyDescent="0.4">
      <c r="B30" s="59" t="s">
        <v>58</v>
      </c>
      <c r="C30" s="60"/>
      <c r="D30" s="45"/>
      <c r="E30" s="46"/>
      <c r="F30" s="46"/>
      <c r="G30" s="46">
        <f>SUM(G6:G29)</f>
        <v>6246330</v>
      </c>
      <c r="H30" s="47"/>
      <c r="I30" s="46">
        <f>SUM(I6:I29)</f>
        <v>1249266</v>
      </c>
      <c r="J30" s="46">
        <f>SUM(J6:J29)</f>
        <v>7495596</v>
      </c>
      <c r="K30" s="33"/>
      <c r="L30" s="37"/>
    </row>
    <row r="31" spans="2:12" x14ac:dyDescent="0.35">
      <c r="B31" s="6"/>
      <c r="C31" s="6"/>
      <c r="D31" s="6"/>
      <c r="E31" s="6"/>
      <c r="F31" s="6"/>
      <c r="G31" s="42"/>
      <c r="H31" s="6"/>
      <c r="I31" s="43"/>
      <c r="J31" s="6"/>
    </row>
    <row r="34" spans="3:3" ht="17.649999999999999" x14ac:dyDescent="0.5">
      <c r="C34" s="35"/>
    </row>
    <row r="36" spans="3:3" x14ac:dyDescent="0.35">
      <c r="C36" s="4" t="s">
        <v>34</v>
      </c>
    </row>
  </sheetData>
  <autoFilter ref="B5:J30" xr:uid="{00000000-0009-0000-0000-000001000000}"/>
  <mergeCells count="3">
    <mergeCell ref="B30:C30"/>
    <mergeCell ref="D2:D4"/>
    <mergeCell ref="E2:E4"/>
  </mergeCells>
  <phoneticPr fontId="8" type="noConversion"/>
  <pageMargins left="0.19685039370078741" right="0.19685039370078741" top="0.19685039370078741" bottom="0.19685039370078741" header="0.19685039370078741" footer="0.51181102362204722"/>
  <pageSetup paperSize="9" scale="55" fitToHeight="0" orientation="portrait" r:id="rId1"/>
  <headerFooter alignWithMargins="0"/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кв 2010</vt:lpstr>
      <vt:lpstr>А</vt:lpstr>
      <vt:lpstr>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юлия чурикова</cp:lastModifiedBy>
  <cp:lastPrinted>2024-08-06T01:29:39Z</cp:lastPrinted>
  <dcterms:created xsi:type="dcterms:W3CDTF">1996-10-08T23:32:33Z</dcterms:created>
  <dcterms:modified xsi:type="dcterms:W3CDTF">2025-04-01T07:00:54Z</dcterms:modified>
</cp:coreProperties>
</file>